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360MoveData\Users\sxgwh-dn-001\Desktop\关于对2023年水乡功能区财政预算进行第一次调整的请示\关于对2023年水乡功能区财政预算进行第一次调整的请示\"/>
    </mc:Choice>
  </mc:AlternateContent>
  <bookViews>
    <workbookView xWindow="0" yWindow="0" windowWidth="28800" windowHeight="12540" firstSheet="3" activeTab="3"/>
  </bookViews>
  <sheets>
    <sheet name="附件1" sheetId="1" state="hidden" r:id="rId1"/>
    <sheet name="附件2" sheetId="4" state="hidden" r:id="rId2"/>
    <sheet name="附件3" sheetId="3" state="hidden" r:id="rId3"/>
    <sheet name="Sheet1" sheetId="5" r:id="rId4"/>
  </sheets>
  <externalReferences>
    <externalReference r:id="rId5"/>
    <externalReference r:id="rId6"/>
  </externalReferences>
  <definedNames>
    <definedName name="_xlnm._FilterDatabase" localSheetId="0" hidden="1">附件1!$A$6:$F$56</definedName>
    <definedName name="aa">#REF!</definedName>
    <definedName name="_xlnm.Print_Area" localSheetId="2">附件3!$A$1:$Y$27</definedName>
    <definedName name="_xlnm.Print_Titles" localSheetId="0">附件1!$2:$4</definedName>
    <definedName name="UFPrn20070416170048">#REF!</definedName>
    <definedName name="UFPrn20111202203125">#REF!</definedName>
    <definedName name="参数">#REF!</definedName>
    <definedName name="产品" localSheetId="2">[1]Chap5_1!$A$1:$E$72</definedName>
    <definedName name="产品">[2]Chap5_1!$A$1:$E$72</definedName>
    <definedName name="东莞市至2008年3月21日止分征收部门收入情况表">#REF!</definedName>
  </definedNames>
  <calcPr calcId="152511"/>
</workbook>
</file>

<file path=xl/calcChain.xml><?xml version="1.0" encoding="utf-8"?>
<calcChain xmlns="http://schemas.openxmlformats.org/spreadsheetml/2006/main">
  <c r="H17" i="5" l="1"/>
  <c r="H16" i="5"/>
  <c r="H8" i="5"/>
  <c r="H6" i="5" s="1"/>
  <c r="B16" i="5"/>
  <c r="B6" i="5"/>
  <c r="C17" i="5"/>
  <c r="C16" i="5"/>
  <c r="D16" i="5"/>
  <c r="E16" i="5"/>
  <c r="F16" i="5"/>
  <c r="G16" i="5"/>
  <c r="I16" i="5"/>
  <c r="J16" i="5"/>
  <c r="B17" i="5"/>
  <c r="I17" i="5"/>
  <c r="D17" i="5"/>
  <c r="E17" i="5"/>
  <c r="F17" i="5"/>
  <c r="G17" i="5"/>
  <c r="J17" i="5"/>
  <c r="I6" i="5"/>
  <c r="E8" i="5"/>
  <c r="E6" i="5" s="1"/>
  <c r="F8" i="5"/>
  <c r="F6" i="5" s="1"/>
  <c r="G8" i="5"/>
  <c r="G6" i="5" s="1"/>
  <c r="I8" i="5"/>
  <c r="J8" i="5"/>
  <c r="J6" i="5" s="1"/>
  <c r="D8" i="5"/>
  <c r="D6" i="5" s="1"/>
  <c r="C8" i="5"/>
  <c r="C6" i="5" s="1"/>
  <c r="B8" i="5"/>
  <c r="J7" i="3" l="1"/>
  <c r="D7" i="3"/>
  <c r="S6" i="3"/>
  <c r="N13" i="4"/>
  <c r="M13" i="4"/>
  <c r="O13" i="4" s="1"/>
  <c r="P13" i="4" s="1"/>
  <c r="E13" i="4"/>
  <c r="F13" i="4" s="1"/>
  <c r="P12" i="4"/>
  <c r="O12" i="4"/>
  <c r="N12" i="4"/>
  <c r="M12" i="4"/>
  <c r="F12" i="4"/>
  <c r="E12" i="4"/>
  <c r="N11" i="4"/>
  <c r="M11" i="4"/>
  <c r="O11" i="4" s="1"/>
  <c r="P11" i="4" s="1"/>
  <c r="F11" i="4"/>
  <c r="E11" i="4"/>
  <c r="P10" i="4"/>
  <c r="O10" i="4"/>
  <c r="N10" i="4"/>
  <c r="M10" i="4"/>
  <c r="K10" i="4"/>
  <c r="J10" i="4"/>
  <c r="F10" i="4"/>
  <c r="E10" i="4"/>
  <c r="N9" i="4"/>
  <c r="M9" i="4"/>
  <c r="O9" i="4" s="1"/>
  <c r="E9" i="4"/>
  <c r="F9" i="4" s="1"/>
  <c r="N8" i="4"/>
  <c r="M8" i="4"/>
  <c r="O8" i="4" s="1"/>
  <c r="P8" i="4" s="1"/>
  <c r="F8" i="4"/>
  <c r="E8" i="4"/>
  <c r="C8" i="4"/>
  <c r="O7" i="4"/>
  <c r="P7" i="4" s="1"/>
  <c r="N7" i="4"/>
  <c r="M7" i="4"/>
  <c r="F7" i="4"/>
  <c r="L6" i="4"/>
  <c r="I6" i="4"/>
  <c r="H6" i="4"/>
  <c r="G6" i="4"/>
  <c r="D6" i="4"/>
  <c r="N6" i="4" s="1"/>
  <c r="C6" i="4"/>
  <c r="M6" i="4" s="1"/>
  <c r="O6" i="4" s="1"/>
  <c r="B6" i="4"/>
  <c r="P9" i="4" l="1"/>
  <c r="K9" i="4" s="1"/>
  <c r="J9" i="4"/>
  <c r="J6" i="4" s="1"/>
  <c r="P6" i="4"/>
  <c r="F6" i="4"/>
  <c r="E6" i="4"/>
  <c r="K6" i="4" l="1"/>
</calcChain>
</file>

<file path=xl/sharedStrings.xml><?xml version="1.0" encoding="utf-8"?>
<sst xmlns="http://schemas.openxmlformats.org/spreadsheetml/2006/main" count="302" uniqueCount="159">
  <si>
    <t>附件1：</t>
  </si>
  <si>
    <t>2021年提前批地方政府专项债项目分配表</t>
  </si>
  <si>
    <t>单位：万元</t>
  </si>
  <si>
    <t>序号</t>
  </si>
  <si>
    <t>所属行业</t>
  </si>
  <si>
    <t>项目名称</t>
  </si>
  <si>
    <t>分配数</t>
  </si>
  <si>
    <t>市级/镇街（园区）</t>
  </si>
  <si>
    <t>备注</t>
  </si>
  <si>
    <t>合   计</t>
  </si>
  <si>
    <t>市级项目合计</t>
  </si>
  <si>
    <t>铁路</t>
  </si>
  <si>
    <t>新建深圳至江门铁路东莞段</t>
  </si>
  <si>
    <t>市级</t>
  </si>
  <si>
    <t>资本金项目</t>
  </si>
  <si>
    <t>赣州至深圳客运专线广东段</t>
  </si>
  <si>
    <t>水利</t>
  </si>
  <si>
    <t>珠江三角洲水资源配置工程（东莞部分）</t>
  </si>
  <si>
    <t>城镇污水垃圾处理</t>
  </si>
  <si>
    <t>石马河流域综合治理工程（2021年）</t>
  </si>
  <si>
    <t>非资本金项目</t>
  </si>
  <si>
    <t>产业园区基础设施</t>
  </si>
  <si>
    <t>广东省东莞市松山湖科学城配套设施项目（二期）</t>
  </si>
  <si>
    <t>农业</t>
  </si>
  <si>
    <t>东莞市农村人居环境整治项目（万江、道滘段）项目（包括万江（龙湾段）项目一期工程、岸线活动场地等项目）</t>
  </si>
  <si>
    <t>粤港澳大湾区建设</t>
  </si>
  <si>
    <t>环莞快速路龙大高速至莞深高速段工程（华为段）</t>
  </si>
  <si>
    <t>卫生健康（含应急医疗救治设施、公共卫生设施等）</t>
  </si>
  <si>
    <t>东莞市松山湖中心医院心血管病诊中心大楼</t>
  </si>
  <si>
    <t>旅游</t>
  </si>
  <si>
    <t>东莞市银瓶山森林公园三期项目</t>
  </si>
  <si>
    <t>教育（学前教育和职业教育）</t>
  </si>
  <si>
    <t>东莞市商业学校改扩建项目</t>
  </si>
  <si>
    <t>博深高速清溪出入口连接线工程</t>
  </si>
  <si>
    <t>东莞市中医院国医馆项目</t>
  </si>
  <si>
    <t>东莞职业技术学院扩建工程（2021年）</t>
  </si>
  <si>
    <t>保障性租赁住房</t>
  </si>
  <si>
    <t>东莞理工学院松山湖校区人才周转公寓</t>
  </si>
  <si>
    <t>东莞市妇幼保健院扩建工程</t>
  </si>
  <si>
    <t>东莞市谢岗镇银瓶合作创新区基础设施项目（一期）</t>
  </si>
  <si>
    <t>东莞市松山湖高新区配套基础设施项目（一期）</t>
  </si>
  <si>
    <t>国家重大战略</t>
  </si>
  <si>
    <t>东江南支流港湾大桥</t>
  </si>
  <si>
    <t>园区项目合计</t>
  </si>
  <si>
    <t>广东省东莞市松山湖科学城配套设施项目</t>
  </si>
  <si>
    <t>松山湖</t>
  </si>
  <si>
    <t>东莞市松山湖东部工业园配套设施项目</t>
  </si>
  <si>
    <t>东莞麻涌产业园综合开发项目</t>
  </si>
  <si>
    <t>水乡</t>
  </si>
  <si>
    <t>东莞水乡新城开发区综合开发项目</t>
  </si>
  <si>
    <t>东莞滨海湾新区产学研融合开发配套基础设施工程</t>
  </si>
  <si>
    <t>滨海湾</t>
  </si>
  <si>
    <t>东莞市滨海湾新区交椅湾战略性新兴产业基地基础设施建设项目（含综合管廊）</t>
  </si>
  <si>
    <t>东莞市滨海湾新区配套基础设施项目</t>
  </si>
  <si>
    <t>东莞滨海湾新区生态环境建设项目</t>
  </si>
  <si>
    <t>乡镇项目合计</t>
  </si>
  <si>
    <t>东莞市塘厦镇高铁经济产业园配套基础设施工程</t>
  </si>
  <si>
    <t>塘厦镇</t>
  </si>
  <si>
    <t>东莞市塘厦镇凤凰工业园产业园配套基础设施项目</t>
  </si>
  <si>
    <t>东莞市谢岗镇银瓶合作创新区园区配套项目（二期）</t>
  </si>
  <si>
    <t>谢岗镇</t>
  </si>
  <si>
    <t>东莞市水乡经济区道滘片区TOD园区周边综合配套设施项目</t>
  </si>
  <si>
    <t>道滘镇</t>
  </si>
  <si>
    <t>东莞市大朗镇水环境整治项目</t>
  </si>
  <si>
    <t>大朗镇</t>
  </si>
  <si>
    <t>东莞市松山湖高新区茶山片区基础设施配套工程</t>
  </si>
  <si>
    <t>茶山镇</t>
  </si>
  <si>
    <t>东莞市企石镇东清湖市级湿地公园及环湖截污配套工程</t>
  </si>
  <si>
    <t>企石镇</t>
  </si>
  <si>
    <t>东莞市东部产业园桥头片区基础配套设施项目</t>
  </si>
  <si>
    <t>桥头镇</t>
  </si>
  <si>
    <t>东莞市横沥镇农村人民居住环境整治工程项目</t>
  </si>
  <si>
    <t>横沥镇</t>
  </si>
  <si>
    <t>东莞市虎门医院扩建工程项目</t>
  </si>
  <si>
    <t>虎门镇</t>
  </si>
  <si>
    <t>东莞市松山湖高新区石排片区基础配套设施项目</t>
  </si>
  <si>
    <t>石排镇</t>
  </si>
  <si>
    <t>东莞市道滘镇农村人居环境整治项目（包括道滘镇北海河绿色慢行系统、粤晖路等子项）</t>
  </si>
  <si>
    <t>东莞市凤岗镇莞深协同发展先导区基础设施配套项目</t>
  </si>
  <si>
    <t>凤岗镇</t>
  </si>
  <si>
    <t>谢岗医院新院区二期</t>
  </si>
  <si>
    <t>东莞市道滘医院新住院大楼建设</t>
  </si>
  <si>
    <t>东莞市塘厦镇中心区产业园配套基础设施项目</t>
  </si>
  <si>
    <t>生态环境</t>
  </si>
  <si>
    <t>东莞市中堂镇北海仔河流域综合整治项目</t>
  </si>
  <si>
    <t>中堂镇</t>
  </si>
  <si>
    <t>东莞市常平镇深化莞港经贸产业合作改革创新实验区园区改造及基础设施配套工程</t>
  </si>
  <si>
    <t>常平镇</t>
  </si>
  <si>
    <t>东莞水乡经济区麻涌片区基础设施配套工程项目</t>
  </si>
  <si>
    <t>麻涌镇</t>
  </si>
  <si>
    <t>东莞市厚街镇科技创新产业园项目</t>
  </si>
  <si>
    <t>厚街镇</t>
  </si>
  <si>
    <t>东莞市石龙镇西湖信息产业园（大健康产业园）基础设施项目</t>
  </si>
  <si>
    <t>石龙镇</t>
  </si>
  <si>
    <t>东莞火车站（茶山片区）配套设施工程</t>
  </si>
  <si>
    <t>附件3</t>
  </si>
  <si>
    <t>2021年度社保基金预算调整情况表</t>
  </si>
  <si>
    <t>项目</t>
  </si>
  <si>
    <t>2021年预算数</t>
  </si>
  <si>
    <t>第一次预算调整</t>
  </si>
  <si>
    <t>调整后预算数</t>
  </si>
  <si>
    <t>年初累计结余</t>
  </si>
  <si>
    <t>本年收入</t>
  </si>
  <si>
    <t>本年支出</t>
  </si>
  <si>
    <t>本年结余</t>
  </si>
  <si>
    <t>年末累计结余</t>
  </si>
  <si>
    <t>社会保险基金</t>
  </si>
  <si>
    <t>企业职工基本养老保险基金</t>
  </si>
  <si>
    <t>失业保险基金</t>
  </si>
  <si>
    <t>基本医疗保险基金</t>
  </si>
  <si>
    <t>工伤保险基金</t>
  </si>
  <si>
    <t>城乡居民基本养老保险基金</t>
  </si>
  <si>
    <t>机关事业单位基本养老保险基金</t>
  </si>
  <si>
    <t>其他社会保险基金</t>
  </si>
  <si>
    <t>附件2：</t>
  </si>
  <si>
    <r>
      <rPr>
        <sz val="11"/>
        <color indexed="9"/>
        <rFont val="宋体"/>
        <charset val="134"/>
      </rPr>
      <t>公式列</t>
    </r>
  </si>
  <si>
    <t>2022年各功能区、园区预算调整情况表</t>
  </si>
  <si>
    <t>项  目</t>
  </si>
  <si>
    <t>松山湖高新区政府性基金预算</t>
  </si>
  <si>
    <t>松山湖功能区政府性基金预算</t>
  </si>
  <si>
    <t>滨海湾新区政府性基金预算</t>
  </si>
  <si>
    <t>水乡功能区政府性基金预算</t>
  </si>
  <si>
    <t>东城街道政府性基金预算</t>
  </si>
  <si>
    <t>万江街道政府性基金预算</t>
  </si>
  <si>
    <t>南城街道政府性基金预算</t>
  </si>
  <si>
    <t>莞城街道政府性基金预算</t>
  </si>
  <si>
    <t>2023年预算</t>
  </si>
  <si>
    <t>2022年预算</t>
  </si>
  <si>
    <t>合计</t>
  </si>
  <si>
    <t>一、财政总收入</t>
  </si>
  <si>
    <t>（一）本级收入</t>
  </si>
  <si>
    <t>（二）当年征收收入分成</t>
  </si>
  <si>
    <t xml:space="preserve">      1.税收分成</t>
  </si>
  <si>
    <t xml:space="preserve">      2.非税分成</t>
  </si>
  <si>
    <t>（三）其他上级补助收入</t>
  </si>
  <si>
    <t>（四）地方政府债券收入</t>
  </si>
  <si>
    <t>（五）其他调入资金</t>
  </si>
  <si>
    <t>（六）上年结转结余</t>
  </si>
  <si>
    <t>（七）调入预算稳定调节基金</t>
  </si>
  <si>
    <t>二、财政总支出</t>
  </si>
  <si>
    <t>（一）本级支出</t>
  </si>
  <si>
    <t xml:space="preserve">      1.基本支出</t>
  </si>
  <si>
    <t xml:space="preserve">      2.一般项目支出</t>
  </si>
  <si>
    <t xml:space="preserve">      3.基本建设支出</t>
  </si>
  <si>
    <t xml:space="preserve">      4.预备费支出</t>
  </si>
  <si>
    <t>（二）上级转移支付支出</t>
  </si>
  <si>
    <t>（三）上解支出</t>
  </si>
  <si>
    <t>（四）地方政府债券支出</t>
  </si>
  <si>
    <t>（五）安排预算稳定调节基金</t>
  </si>
  <si>
    <t>（六）调出资金</t>
  </si>
  <si>
    <t>三、本年结转结余</t>
  </si>
  <si>
    <t>单位：万元</t>
    <phoneticPr fontId="27" type="noConversion"/>
  </si>
  <si>
    <t>2023年水乡功能区预算调整情况表</t>
    <phoneticPr fontId="27" type="noConversion"/>
  </si>
  <si>
    <t>附件2</t>
    <phoneticPr fontId="27" type="noConversion"/>
  </si>
  <si>
    <t>一般公共预算</t>
  </si>
  <si>
    <t>政府性基金预算</t>
  </si>
  <si>
    <t>国有资本经营预算</t>
  </si>
  <si>
    <t>第一次预算调整</t>
    <phoneticPr fontId="27" type="noConversion"/>
  </si>
  <si>
    <t>2023年年初预算</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</si>
</sst>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_ "/>
    <numFmt numFmtId="177" formatCode="#,##0_);[Red]\(#,##0\)"/>
    <numFmt numFmtId="178" formatCode="#,##0.00_ "/>
    <numFmt numFmtId="179" formatCode="_ * #,##0_ ;_ * \-#,##0_ ;_ * &quot;-&quot;??_ ;_ @_ "/>
  </numFmts>
  <fonts count="32">
    <font>
      <sz val="11"/>
      <color theme="1"/>
      <name val="宋体"/>
      <charset val="134"/>
      <scheme val="minor"/>
    </font>
    <font>
      <sz val="11"/>
      <color indexed="8"/>
      <name val="Times New Roman"/>
      <family val="1"/>
    </font>
    <font>
      <b/>
      <sz val="11"/>
      <color indexed="8"/>
      <name val="Times New Roman"/>
      <family val="1"/>
    </font>
    <font>
      <sz val="15"/>
      <color indexed="8"/>
      <name val="Times New Roman"/>
      <family val="1"/>
    </font>
    <font>
      <sz val="11"/>
      <color indexed="8"/>
      <name val="宋体"/>
      <charset val="134"/>
    </font>
    <font>
      <b/>
      <sz val="21"/>
      <color indexed="8"/>
      <name val="宋体"/>
      <charset val="134"/>
    </font>
    <font>
      <b/>
      <sz val="21"/>
      <color indexed="8"/>
      <name val="Times New Roman"/>
      <family val="1"/>
    </font>
    <font>
      <sz val="21"/>
      <color indexed="8"/>
      <name val="Times New Roman"/>
      <family val="1"/>
    </font>
    <font>
      <b/>
      <sz val="11"/>
      <color indexed="8"/>
      <name val="宋体"/>
      <charset val="134"/>
    </font>
    <font>
      <b/>
      <sz val="12"/>
      <color indexed="8"/>
      <name val="宋体"/>
      <charset val="134"/>
    </font>
    <font>
      <b/>
      <sz val="12"/>
      <color indexed="8"/>
      <name val="Times New Roman"/>
      <family val="1"/>
    </font>
    <font>
      <sz val="12"/>
      <color indexed="8"/>
      <name val="宋体"/>
      <charset val="134"/>
    </font>
    <font>
      <sz val="12"/>
      <color indexed="8"/>
      <name val="Times New Roman"/>
      <family val="1"/>
    </font>
    <font>
      <b/>
      <sz val="24"/>
      <color indexed="8"/>
      <name val="SimSun"/>
      <charset val="134"/>
    </font>
    <font>
      <b/>
      <sz val="10"/>
      <color indexed="8"/>
      <name val="宋体"/>
      <charset val="134"/>
    </font>
    <font>
      <b/>
      <sz val="10"/>
      <name val="宋体"/>
      <charset val="134"/>
    </font>
    <font>
      <sz val="10"/>
      <name val="宋体"/>
      <charset val="134"/>
    </font>
    <font>
      <sz val="10"/>
      <color indexed="8"/>
      <name val="宋体"/>
      <charset val="134"/>
    </font>
    <font>
      <b/>
      <sz val="11"/>
      <name val="宋体"/>
      <charset val="134"/>
    </font>
    <font>
      <sz val="10"/>
      <name val="黑体"/>
      <charset val="134"/>
    </font>
    <font>
      <b/>
      <sz val="20"/>
      <color indexed="8"/>
      <name val="SimSun"/>
      <charset val="134"/>
    </font>
    <font>
      <b/>
      <sz val="15"/>
      <color indexed="8"/>
      <name val="SimSun"/>
      <charset val="134"/>
    </font>
    <font>
      <sz val="11"/>
      <color indexed="8"/>
      <name val="黑体"/>
      <charset val="134"/>
    </font>
    <font>
      <b/>
      <sz val="17"/>
      <color indexed="8"/>
      <name val="SimSun"/>
      <charset val="134"/>
    </font>
    <font>
      <sz val="9"/>
      <color indexed="8"/>
      <name val="SimSun"/>
      <charset val="134"/>
    </font>
    <font>
      <sz val="11"/>
      <color theme="1"/>
      <name val="宋体"/>
      <charset val="134"/>
      <scheme val="minor"/>
    </font>
    <font>
      <sz val="11"/>
      <color indexed="9"/>
      <name val="宋体"/>
      <charset val="134"/>
    </font>
    <font>
      <sz val="9"/>
      <name val="宋体"/>
      <family val="3"/>
      <charset val="134"/>
      <scheme val="minor"/>
    </font>
    <font>
      <sz val="11"/>
      <color indexed="8"/>
      <name val="宋体"/>
      <family val="3"/>
      <charset val="134"/>
    </font>
    <font>
      <b/>
      <sz val="11"/>
      <color theme="1"/>
      <name val="宋体"/>
      <family val="3"/>
      <charset val="134"/>
      <scheme val="minor"/>
    </font>
    <font>
      <b/>
      <sz val="11"/>
      <color indexed="8"/>
      <name val="宋体"/>
      <family val="3"/>
      <charset val="134"/>
      <scheme val="minor"/>
    </font>
    <font>
      <b/>
      <sz val="11"/>
      <name val="宋体"/>
      <family val="3"/>
      <charset val="134"/>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indexed="5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5">
    <xf numFmtId="0" fontId="0" fillId="0" borderId="0"/>
    <xf numFmtId="0" fontId="25" fillId="0" borderId="0">
      <alignment vertical="center"/>
    </xf>
    <xf numFmtId="43" fontId="4" fillId="0" borderId="0" applyFont="0" applyFill="0" applyBorder="0" applyAlignment="0" applyProtection="0">
      <alignment vertical="center"/>
    </xf>
    <xf numFmtId="0" fontId="25" fillId="0" borderId="0">
      <alignment vertical="center"/>
    </xf>
    <xf numFmtId="0" fontId="25" fillId="0" borderId="0">
      <alignment vertical="center"/>
    </xf>
  </cellStyleXfs>
  <cellXfs count="100">
    <xf numFmtId="0" fontId="0" fillId="0" borderId="0" xfId="0"/>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2"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4" xfId="0" applyFont="1" applyFill="1" applyBorder="1" applyAlignment="1">
      <alignment horizontal="left" vertical="center" wrapText="1"/>
    </xf>
    <xf numFmtId="3" fontId="10" fillId="0" borderId="4"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3"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2" fillId="0" borderId="0" xfId="0" applyNumberFormat="1"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Border="1"/>
    <xf numFmtId="0" fontId="0" fillId="0" borderId="0"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76" fontId="14" fillId="0" borderId="0" xfId="0" applyNumberFormat="1" applyFont="1" applyAlignment="1">
      <alignment vertical="center"/>
    </xf>
    <xf numFmtId="176" fontId="14" fillId="4" borderId="1" xfId="0" applyNumberFormat="1" applyFont="1" applyFill="1" applyBorder="1" applyAlignment="1">
      <alignment vertical="center"/>
    </xf>
    <xf numFmtId="176" fontId="14" fillId="0" borderId="1" xfId="0" applyNumberFormat="1" applyFont="1" applyBorder="1" applyAlignment="1">
      <alignment vertical="center"/>
    </xf>
    <xf numFmtId="176" fontId="15" fillId="0" borderId="1" xfId="2" applyNumberFormat="1" applyFont="1" applyFill="1" applyBorder="1" applyAlignment="1">
      <alignment vertical="center"/>
    </xf>
    <xf numFmtId="176" fontId="15" fillId="4" borderId="1" xfId="2" applyNumberFormat="1" applyFont="1" applyFill="1" applyBorder="1" applyAlignment="1">
      <alignment vertical="center"/>
    </xf>
    <xf numFmtId="0" fontId="0" fillId="0" borderId="1" xfId="0" applyBorder="1" applyAlignment="1">
      <alignment horizontal="center" vertical="center" wrapText="1"/>
    </xf>
    <xf numFmtId="176" fontId="16" fillId="0" borderId="1" xfId="2" applyNumberFormat="1" applyFont="1" applyFill="1" applyBorder="1" applyAlignment="1">
      <alignment vertical="center"/>
    </xf>
    <xf numFmtId="176" fontId="16" fillId="4" borderId="1" xfId="2" applyNumberFormat="1" applyFont="1" applyFill="1" applyBorder="1" applyAlignment="1">
      <alignment vertical="center"/>
    </xf>
    <xf numFmtId="176" fontId="17" fillId="0" borderId="1" xfId="0" applyNumberFormat="1" applyFont="1" applyBorder="1" applyAlignment="1">
      <alignment vertical="center"/>
    </xf>
    <xf numFmtId="176" fontId="17" fillId="4" borderId="1" xfId="0" applyNumberFormat="1" applyFont="1" applyFill="1" applyBorder="1" applyAlignment="1">
      <alignment vertical="center"/>
    </xf>
    <xf numFmtId="0" fontId="0" fillId="0" borderId="0" xfId="0" applyFont="1" applyFill="1" applyBorder="1" applyAlignment="1">
      <alignment horizontal="right" vertical="center"/>
    </xf>
    <xf numFmtId="0" fontId="18" fillId="4" borderId="1" xfId="0" applyFont="1" applyFill="1" applyBorder="1" applyAlignment="1">
      <alignment horizontal="center" vertical="center" wrapText="1"/>
    </xf>
    <xf numFmtId="176" fontId="19" fillId="0" borderId="1" xfId="2" applyNumberFormat="1" applyFont="1" applyFill="1" applyBorder="1" applyAlignment="1">
      <alignment vertical="center" wrapText="1"/>
    </xf>
    <xf numFmtId="0" fontId="0" fillId="0" borderId="0" xfId="0" applyFont="1" applyFill="1" applyAlignment="1">
      <alignment vertical="center"/>
    </xf>
    <xf numFmtId="0" fontId="0" fillId="0" borderId="0" xfId="0" applyAlignment="1">
      <alignment horizontal="center"/>
    </xf>
    <xf numFmtId="0" fontId="0" fillId="0" borderId="0" xfId="0" applyAlignment="1">
      <alignment horizontal="left" vertical="center"/>
    </xf>
    <xf numFmtId="0" fontId="0" fillId="0" borderId="6" xfId="0" applyFont="1" applyFill="1" applyBorder="1" applyAlignment="1">
      <alignment horizontal="center" vertical="center"/>
    </xf>
    <xf numFmtId="0" fontId="0" fillId="0" borderId="6" xfId="0" applyFont="1" applyFill="1" applyBorder="1" applyAlignment="1">
      <alignment horizontal="right" vertical="center"/>
    </xf>
    <xf numFmtId="0" fontId="21" fillId="0"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3" applyFont="1" applyFill="1" applyBorder="1" applyAlignment="1">
      <alignment horizontal="center" vertical="center" wrapText="1"/>
    </xf>
    <xf numFmtId="0" fontId="22" fillId="0" borderId="1" xfId="3" applyFont="1" applyFill="1" applyBorder="1" applyAlignment="1">
      <alignment horizontal="center" vertical="center" wrapText="1"/>
    </xf>
    <xf numFmtId="176" fontId="8" fillId="3" borderId="1" xfId="0" applyNumberFormat="1" applyFont="1" applyFill="1" applyBorder="1" applyAlignment="1">
      <alignment vertical="center"/>
    </xf>
    <xf numFmtId="0" fontId="24"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177" fontId="0" fillId="3" borderId="1" xfId="0" applyNumberForma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8" fontId="0" fillId="3" borderId="1" xfId="0" applyNumberFormat="1" applyFill="1" applyBorder="1" applyAlignment="1">
      <alignment vertical="center"/>
    </xf>
    <xf numFmtId="0" fontId="28" fillId="0" borderId="0" xfId="0" applyFont="1" applyFill="1" applyAlignment="1">
      <alignment horizontal="right" vertical="center"/>
    </xf>
    <xf numFmtId="0" fontId="9" fillId="0" borderId="1"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29" fillId="0" borderId="8" xfId="0"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79" fontId="1" fillId="0" borderId="1" xfId="2" applyNumberFormat="1" applyFont="1" applyFill="1" applyBorder="1" applyAlignment="1">
      <alignment vertical="center"/>
    </xf>
    <xf numFmtId="179" fontId="10" fillId="0" borderId="1" xfId="2" applyNumberFormat="1" applyFont="1" applyFill="1" applyBorder="1" applyAlignment="1">
      <alignment vertical="center" wrapText="1"/>
    </xf>
    <xf numFmtId="179" fontId="12" fillId="0" borderId="1" xfId="2" applyNumberFormat="1" applyFont="1" applyFill="1" applyBorder="1" applyAlignment="1">
      <alignment vertical="center" wrapText="1"/>
    </xf>
    <xf numFmtId="179" fontId="11" fillId="0" borderId="1" xfId="2" applyNumberFormat="1" applyFont="1" applyFill="1" applyBorder="1" applyAlignment="1">
      <alignment vertical="center" wrapText="1"/>
    </xf>
    <xf numFmtId="0" fontId="20" fillId="3"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18" fillId="4" borderId="1"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cellXfs>
  <cellStyles count="5">
    <cellStyle name="常规" xfId="0" builtinId="0"/>
    <cellStyle name="常规 13 2" xfId="1"/>
    <cellStyle name="常规 2" xfId="4"/>
    <cellStyle name="常规 8" xfId="3"/>
    <cellStyle name="千位分隔" xfId="2" builtinId="3"/>
  </cellStyles>
  <dxfs count="35">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
      <fill>
        <patternFill patternType="solid">
          <fgColor indexed="10"/>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26412;&#20070;&#33539;&#20363;\chap5\chap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CEL/&#26412;&#20070;&#33539;&#20363;/chap5/chap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5_4"/>
      <sheetName val="chap5_3"/>
      <sheetName val="chap5_2"/>
      <sheetName val="Chap5_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5_4"/>
      <sheetName val="chap5_3"/>
      <sheetName val="chap5_2"/>
      <sheetName val="Chap5_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6"/>
  <sheetViews>
    <sheetView view="pageBreakPreview" zoomScaleNormal="100" workbookViewId="0">
      <selection activeCell="I7" sqref="I7"/>
    </sheetView>
  </sheetViews>
  <sheetFormatPr defaultColWidth="9" defaultRowHeight="13.5"/>
  <cols>
    <col min="1" max="1" width="13.375" customWidth="1"/>
    <col min="2" max="2" width="21.5" hidden="1" customWidth="1"/>
    <col min="3" max="3" width="63.875" customWidth="1"/>
    <col min="4" max="4" width="18" customWidth="1"/>
    <col min="5" max="5" width="18.75" style="54" customWidth="1"/>
    <col min="6" max="6" width="15.5" customWidth="1"/>
  </cols>
  <sheetData>
    <row r="1" spans="1:6" ht="27" customHeight="1">
      <c r="A1" s="55" t="s">
        <v>0</v>
      </c>
    </row>
    <row r="2" spans="1:6" ht="48.95" customHeight="1">
      <c r="A2" s="79" t="s">
        <v>1</v>
      </c>
      <c r="B2" s="79"/>
      <c r="C2" s="79"/>
      <c r="D2" s="79"/>
      <c r="E2" s="79"/>
      <c r="F2" s="79"/>
    </row>
    <row r="3" spans="1:6" s="53" customFormat="1">
      <c r="A3" s="56"/>
      <c r="B3" s="56"/>
      <c r="C3" s="56"/>
      <c r="D3" s="56"/>
      <c r="E3" s="57"/>
      <c r="F3" s="50" t="s">
        <v>2</v>
      </c>
    </row>
    <row r="4" spans="1:6" ht="32.1" customHeight="1">
      <c r="A4" s="58" t="s">
        <v>3</v>
      </c>
      <c r="B4" s="58" t="s">
        <v>4</v>
      </c>
      <c r="C4" s="59" t="s">
        <v>5</v>
      </c>
      <c r="D4" s="60" t="s">
        <v>6</v>
      </c>
      <c r="E4" s="61" t="s">
        <v>7</v>
      </c>
      <c r="F4" s="60" t="s">
        <v>8</v>
      </c>
    </row>
    <row r="5" spans="1:6" ht="19.5">
      <c r="A5" s="80" t="s">
        <v>9</v>
      </c>
      <c r="B5" s="80"/>
      <c r="C5" s="80"/>
      <c r="D5" s="62">
        <v>1010000</v>
      </c>
      <c r="E5" s="61"/>
      <c r="F5" s="62"/>
    </row>
    <row r="6" spans="1:6" ht="33" customHeight="1">
      <c r="A6" s="81" t="s">
        <v>10</v>
      </c>
      <c r="B6" s="81"/>
      <c r="C6" s="81"/>
      <c r="D6" s="62">
        <v>507299.99815200001</v>
      </c>
      <c r="E6" s="12"/>
      <c r="F6" s="62"/>
    </row>
    <row r="7" spans="1:6" ht="32.450000000000003" customHeight="1">
      <c r="A7" s="63">
        <v>1</v>
      </c>
      <c r="B7" s="63" t="s">
        <v>11</v>
      </c>
      <c r="C7" s="64" t="s">
        <v>12</v>
      </c>
      <c r="D7" s="65">
        <v>118000</v>
      </c>
      <c r="E7" s="66" t="s">
        <v>13</v>
      </c>
      <c r="F7" s="65" t="s">
        <v>14</v>
      </c>
    </row>
    <row r="8" spans="1:6" ht="32.450000000000003" customHeight="1">
      <c r="A8" s="63">
        <v>2</v>
      </c>
      <c r="B8" s="63" t="s">
        <v>11</v>
      </c>
      <c r="C8" s="64" t="s">
        <v>15</v>
      </c>
      <c r="D8" s="65">
        <v>7100</v>
      </c>
      <c r="E8" s="66" t="s">
        <v>13</v>
      </c>
      <c r="F8" s="65" t="s">
        <v>14</v>
      </c>
    </row>
    <row r="9" spans="1:6" ht="32.450000000000003" customHeight="1">
      <c r="A9" s="63">
        <v>3</v>
      </c>
      <c r="B9" s="63" t="s">
        <v>16</v>
      </c>
      <c r="C9" s="64" t="s">
        <v>17</v>
      </c>
      <c r="D9" s="65">
        <v>54900</v>
      </c>
      <c r="E9" s="66" t="s">
        <v>13</v>
      </c>
      <c r="F9" s="65" t="s">
        <v>14</v>
      </c>
    </row>
    <row r="10" spans="1:6" ht="32.450000000000003" customHeight="1">
      <c r="A10" s="63">
        <v>4</v>
      </c>
      <c r="B10" s="63" t="s">
        <v>18</v>
      </c>
      <c r="C10" s="64" t="s">
        <v>19</v>
      </c>
      <c r="D10" s="65">
        <v>130000</v>
      </c>
      <c r="E10" s="66" t="s">
        <v>13</v>
      </c>
      <c r="F10" s="65" t="s">
        <v>20</v>
      </c>
    </row>
    <row r="11" spans="1:6" ht="32.450000000000003" customHeight="1">
      <c r="A11" s="63">
        <v>5</v>
      </c>
      <c r="B11" s="63" t="s">
        <v>21</v>
      </c>
      <c r="C11" s="64" t="s">
        <v>22</v>
      </c>
      <c r="D11" s="65">
        <v>82000</v>
      </c>
      <c r="E11" s="66" t="s">
        <v>13</v>
      </c>
      <c r="F11" s="65" t="s">
        <v>20</v>
      </c>
    </row>
    <row r="12" spans="1:6" ht="44.1" customHeight="1">
      <c r="A12" s="63">
        <v>6</v>
      </c>
      <c r="B12" s="63" t="s">
        <v>23</v>
      </c>
      <c r="C12" s="67" t="s">
        <v>24</v>
      </c>
      <c r="D12" s="65">
        <v>5499.9981520000001</v>
      </c>
      <c r="E12" s="66" t="s">
        <v>13</v>
      </c>
      <c r="F12" s="65" t="s">
        <v>20</v>
      </c>
    </row>
    <row r="13" spans="1:6" ht="32.450000000000003" customHeight="1">
      <c r="A13" s="63">
        <v>7</v>
      </c>
      <c r="B13" s="63" t="s">
        <v>25</v>
      </c>
      <c r="C13" s="64" t="s">
        <v>26</v>
      </c>
      <c r="D13" s="65">
        <v>8000</v>
      </c>
      <c r="E13" s="66" t="s">
        <v>13</v>
      </c>
      <c r="F13" s="65" t="s">
        <v>20</v>
      </c>
    </row>
    <row r="14" spans="1:6" ht="32.450000000000003" customHeight="1">
      <c r="A14" s="63">
        <v>8</v>
      </c>
      <c r="B14" s="63" t="s">
        <v>27</v>
      </c>
      <c r="C14" s="64" t="s">
        <v>28</v>
      </c>
      <c r="D14" s="65">
        <v>5000</v>
      </c>
      <c r="E14" s="66" t="s">
        <v>13</v>
      </c>
      <c r="F14" s="65" t="s">
        <v>20</v>
      </c>
    </row>
    <row r="15" spans="1:6" ht="32.450000000000003" customHeight="1">
      <c r="A15" s="63">
        <v>9</v>
      </c>
      <c r="B15" s="63" t="s">
        <v>29</v>
      </c>
      <c r="C15" s="64" t="s">
        <v>30</v>
      </c>
      <c r="D15" s="65">
        <v>5000</v>
      </c>
      <c r="E15" s="66" t="s">
        <v>13</v>
      </c>
      <c r="F15" s="65" t="s">
        <v>20</v>
      </c>
    </row>
    <row r="16" spans="1:6" ht="32.450000000000003" customHeight="1">
      <c r="A16" s="63">
        <v>10</v>
      </c>
      <c r="B16" s="63" t="s">
        <v>31</v>
      </c>
      <c r="C16" s="64" t="s">
        <v>32</v>
      </c>
      <c r="D16" s="65">
        <v>6500</v>
      </c>
      <c r="E16" s="66" t="s">
        <v>13</v>
      </c>
      <c r="F16" s="65" t="s">
        <v>20</v>
      </c>
    </row>
    <row r="17" spans="1:6" ht="32.450000000000003" customHeight="1">
      <c r="A17" s="63">
        <v>11</v>
      </c>
      <c r="B17" s="63" t="s">
        <v>25</v>
      </c>
      <c r="C17" s="64" t="s">
        <v>33</v>
      </c>
      <c r="D17" s="65">
        <v>6000</v>
      </c>
      <c r="E17" s="66" t="s">
        <v>13</v>
      </c>
      <c r="F17" s="65" t="s">
        <v>20</v>
      </c>
    </row>
    <row r="18" spans="1:6" ht="32.450000000000003" customHeight="1">
      <c r="A18" s="63">
        <v>12</v>
      </c>
      <c r="B18" s="63" t="s">
        <v>27</v>
      </c>
      <c r="C18" s="64" t="s">
        <v>34</v>
      </c>
      <c r="D18" s="65">
        <v>5100</v>
      </c>
      <c r="E18" s="66" t="s">
        <v>13</v>
      </c>
      <c r="F18" s="65" t="s">
        <v>20</v>
      </c>
    </row>
    <row r="19" spans="1:6" ht="32.450000000000003" customHeight="1">
      <c r="A19" s="63">
        <v>13</v>
      </c>
      <c r="B19" s="63" t="s">
        <v>31</v>
      </c>
      <c r="C19" s="64" t="s">
        <v>35</v>
      </c>
      <c r="D19" s="65">
        <v>5500</v>
      </c>
      <c r="E19" s="66" t="s">
        <v>13</v>
      </c>
      <c r="F19" s="65" t="s">
        <v>20</v>
      </c>
    </row>
    <row r="20" spans="1:6" ht="32.450000000000003" customHeight="1">
      <c r="A20" s="63">
        <v>14</v>
      </c>
      <c r="B20" s="63" t="s">
        <v>36</v>
      </c>
      <c r="C20" s="64" t="s">
        <v>37</v>
      </c>
      <c r="D20" s="65">
        <v>5000</v>
      </c>
      <c r="E20" s="66" t="s">
        <v>13</v>
      </c>
      <c r="F20" s="65" t="s">
        <v>20</v>
      </c>
    </row>
    <row r="21" spans="1:6" ht="32.450000000000003" customHeight="1">
      <c r="A21" s="63">
        <v>15</v>
      </c>
      <c r="B21" s="63" t="s">
        <v>27</v>
      </c>
      <c r="C21" s="45" t="s">
        <v>38</v>
      </c>
      <c r="D21" s="65">
        <v>5000</v>
      </c>
      <c r="E21" s="66" t="s">
        <v>13</v>
      </c>
      <c r="F21" s="65" t="s">
        <v>20</v>
      </c>
    </row>
    <row r="22" spans="1:6" ht="32.450000000000003" customHeight="1">
      <c r="A22" s="63">
        <v>16</v>
      </c>
      <c r="B22" s="63" t="s">
        <v>21</v>
      </c>
      <c r="C22" s="64" t="s">
        <v>39</v>
      </c>
      <c r="D22" s="68">
        <v>25900</v>
      </c>
      <c r="E22" s="66" t="s">
        <v>13</v>
      </c>
      <c r="F22" s="65" t="s">
        <v>20</v>
      </c>
    </row>
    <row r="23" spans="1:6" ht="32.450000000000003" customHeight="1">
      <c r="A23" s="63">
        <v>17</v>
      </c>
      <c r="B23" s="63" t="s">
        <v>21</v>
      </c>
      <c r="C23" s="64" t="s">
        <v>40</v>
      </c>
      <c r="D23" s="68">
        <v>17800</v>
      </c>
      <c r="E23" s="66" t="s">
        <v>13</v>
      </c>
      <c r="F23" s="65" t="s">
        <v>20</v>
      </c>
    </row>
    <row r="24" spans="1:6" ht="32.450000000000003" customHeight="1">
      <c r="A24" s="63">
        <v>18</v>
      </c>
      <c r="B24" s="63" t="s">
        <v>41</v>
      </c>
      <c r="C24" s="64" t="s">
        <v>42</v>
      </c>
      <c r="D24" s="68">
        <v>15000</v>
      </c>
      <c r="E24" s="66" t="s">
        <v>13</v>
      </c>
      <c r="F24" s="65" t="s">
        <v>20</v>
      </c>
    </row>
    <row r="25" spans="1:6" ht="32.450000000000003" customHeight="1">
      <c r="A25" s="82" t="s">
        <v>43</v>
      </c>
      <c r="B25" s="83"/>
      <c r="C25" s="84"/>
      <c r="D25" s="62">
        <v>242200</v>
      </c>
      <c r="E25" s="66"/>
      <c r="F25" s="62"/>
    </row>
    <row r="26" spans="1:6" ht="32.450000000000003" customHeight="1">
      <c r="A26" s="63">
        <v>19</v>
      </c>
      <c r="B26" s="63" t="s">
        <v>21</v>
      </c>
      <c r="C26" s="64" t="s">
        <v>44</v>
      </c>
      <c r="D26" s="68">
        <v>15600</v>
      </c>
      <c r="E26" s="66" t="s">
        <v>45</v>
      </c>
      <c r="F26" s="68"/>
    </row>
    <row r="27" spans="1:6" ht="32.450000000000003" customHeight="1">
      <c r="A27" s="63">
        <v>20</v>
      </c>
      <c r="B27" s="63" t="s">
        <v>21</v>
      </c>
      <c r="C27" s="64" t="s">
        <v>46</v>
      </c>
      <c r="D27" s="68">
        <v>8000</v>
      </c>
      <c r="E27" s="66" t="s">
        <v>45</v>
      </c>
      <c r="F27" s="68"/>
    </row>
    <row r="28" spans="1:6" ht="32.450000000000003" customHeight="1">
      <c r="A28" s="63">
        <v>21</v>
      </c>
      <c r="B28" s="63" t="s">
        <v>21</v>
      </c>
      <c r="C28" s="64" t="s">
        <v>47</v>
      </c>
      <c r="D28" s="68">
        <v>9000</v>
      </c>
      <c r="E28" s="66" t="s">
        <v>48</v>
      </c>
      <c r="F28" s="68"/>
    </row>
    <row r="29" spans="1:6" ht="32.450000000000003" customHeight="1">
      <c r="A29" s="63">
        <v>22</v>
      </c>
      <c r="B29" s="63" t="s">
        <v>21</v>
      </c>
      <c r="C29" s="64" t="s">
        <v>49</v>
      </c>
      <c r="D29" s="68">
        <v>65000</v>
      </c>
      <c r="E29" s="66" t="s">
        <v>48</v>
      </c>
      <c r="F29" s="68"/>
    </row>
    <row r="30" spans="1:6" ht="32.450000000000003" customHeight="1">
      <c r="A30" s="63">
        <v>23</v>
      </c>
      <c r="B30" s="63" t="s">
        <v>21</v>
      </c>
      <c r="C30" s="64" t="s">
        <v>50</v>
      </c>
      <c r="D30" s="68">
        <v>45000</v>
      </c>
      <c r="E30" s="66" t="s">
        <v>51</v>
      </c>
      <c r="F30" s="68"/>
    </row>
    <row r="31" spans="1:6" ht="32.450000000000003" customHeight="1">
      <c r="A31" s="63">
        <v>24</v>
      </c>
      <c r="B31" s="63" t="s">
        <v>21</v>
      </c>
      <c r="C31" s="64" t="s">
        <v>52</v>
      </c>
      <c r="D31" s="68">
        <v>83000</v>
      </c>
      <c r="E31" s="66" t="s">
        <v>51</v>
      </c>
      <c r="F31" s="68"/>
    </row>
    <row r="32" spans="1:6" ht="32.450000000000003" customHeight="1">
      <c r="A32" s="63">
        <v>25</v>
      </c>
      <c r="B32" s="63" t="s">
        <v>21</v>
      </c>
      <c r="C32" s="64" t="s">
        <v>53</v>
      </c>
      <c r="D32" s="68">
        <v>10600</v>
      </c>
      <c r="E32" s="66" t="s">
        <v>51</v>
      </c>
      <c r="F32" s="68"/>
    </row>
    <row r="33" spans="1:6" ht="32.450000000000003" customHeight="1">
      <c r="A33" s="63">
        <v>26</v>
      </c>
      <c r="B33" s="63" t="s">
        <v>21</v>
      </c>
      <c r="C33" s="64" t="s">
        <v>54</v>
      </c>
      <c r="D33" s="68">
        <v>6000</v>
      </c>
      <c r="E33" s="66" t="s">
        <v>51</v>
      </c>
      <c r="F33" s="68"/>
    </row>
    <row r="34" spans="1:6" ht="32.450000000000003" customHeight="1">
      <c r="A34" s="82" t="s">
        <v>55</v>
      </c>
      <c r="B34" s="83"/>
      <c r="C34" s="84"/>
      <c r="D34" s="62">
        <v>260500</v>
      </c>
      <c r="E34" s="66"/>
      <c r="F34" s="62"/>
    </row>
    <row r="35" spans="1:6" ht="32.450000000000003" customHeight="1">
      <c r="A35" s="63">
        <v>27</v>
      </c>
      <c r="B35" s="63" t="s">
        <v>21</v>
      </c>
      <c r="C35" s="64" t="s">
        <v>56</v>
      </c>
      <c r="D35" s="65">
        <v>102900</v>
      </c>
      <c r="E35" s="66" t="s">
        <v>57</v>
      </c>
      <c r="F35" s="65"/>
    </row>
    <row r="36" spans="1:6" ht="32.450000000000003" customHeight="1">
      <c r="A36" s="63">
        <v>28</v>
      </c>
      <c r="B36" s="63" t="s">
        <v>21</v>
      </c>
      <c r="C36" s="64" t="s">
        <v>58</v>
      </c>
      <c r="D36" s="65">
        <v>20000</v>
      </c>
      <c r="E36" s="66" t="s">
        <v>57</v>
      </c>
      <c r="F36" s="65"/>
    </row>
    <row r="37" spans="1:6" ht="32.450000000000003" customHeight="1">
      <c r="A37" s="63">
        <v>29</v>
      </c>
      <c r="B37" s="63" t="s">
        <v>21</v>
      </c>
      <c r="C37" s="64" t="s">
        <v>59</v>
      </c>
      <c r="D37" s="65">
        <v>14600</v>
      </c>
      <c r="E37" s="66" t="s">
        <v>60</v>
      </c>
      <c r="F37" s="65"/>
    </row>
    <row r="38" spans="1:6" ht="32.450000000000003" customHeight="1">
      <c r="A38" s="63">
        <v>30</v>
      </c>
      <c r="B38" s="63" t="s">
        <v>21</v>
      </c>
      <c r="C38" s="64" t="s">
        <v>61</v>
      </c>
      <c r="D38" s="65">
        <v>5000</v>
      </c>
      <c r="E38" s="66" t="s">
        <v>62</v>
      </c>
      <c r="F38" s="65"/>
    </row>
    <row r="39" spans="1:6" ht="32.450000000000003" customHeight="1">
      <c r="A39" s="63">
        <v>31</v>
      </c>
      <c r="B39" s="63" t="s">
        <v>18</v>
      </c>
      <c r="C39" s="64" t="s">
        <v>63</v>
      </c>
      <c r="D39" s="65">
        <v>5000</v>
      </c>
      <c r="E39" s="66" t="s">
        <v>64</v>
      </c>
      <c r="F39" s="65"/>
    </row>
    <row r="40" spans="1:6" ht="32.450000000000003" customHeight="1">
      <c r="A40" s="63">
        <v>32</v>
      </c>
      <c r="B40" s="63" t="s">
        <v>21</v>
      </c>
      <c r="C40" s="64" t="s">
        <v>65</v>
      </c>
      <c r="D40" s="65">
        <v>7000</v>
      </c>
      <c r="E40" s="66" t="s">
        <v>66</v>
      </c>
      <c r="F40" s="65"/>
    </row>
    <row r="41" spans="1:6" ht="32.450000000000003" customHeight="1">
      <c r="A41" s="63">
        <v>33</v>
      </c>
      <c r="B41" s="63" t="s">
        <v>29</v>
      </c>
      <c r="C41" s="64" t="s">
        <v>67</v>
      </c>
      <c r="D41" s="65">
        <v>5000</v>
      </c>
      <c r="E41" s="66" t="s">
        <v>68</v>
      </c>
      <c r="F41" s="65"/>
    </row>
    <row r="42" spans="1:6" ht="32.450000000000003" customHeight="1">
      <c r="A42" s="63">
        <v>34</v>
      </c>
      <c r="B42" s="63" t="s">
        <v>21</v>
      </c>
      <c r="C42" s="64" t="s">
        <v>69</v>
      </c>
      <c r="D42" s="65">
        <v>6000</v>
      </c>
      <c r="E42" s="66" t="s">
        <v>70</v>
      </c>
      <c r="F42" s="65"/>
    </row>
    <row r="43" spans="1:6" ht="32.450000000000003" customHeight="1">
      <c r="A43" s="63">
        <v>35</v>
      </c>
      <c r="B43" s="63" t="s">
        <v>23</v>
      </c>
      <c r="C43" s="64" t="s">
        <v>71</v>
      </c>
      <c r="D43" s="65">
        <v>6000</v>
      </c>
      <c r="E43" s="66" t="s">
        <v>72</v>
      </c>
      <c r="F43" s="65"/>
    </row>
    <row r="44" spans="1:6" ht="32.450000000000003" customHeight="1">
      <c r="A44" s="63">
        <v>36</v>
      </c>
      <c r="B44" s="63" t="s">
        <v>27</v>
      </c>
      <c r="C44" s="64" t="s">
        <v>73</v>
      </c>
      <c r="D44" s="65">
        <v>8000</v>
      </c>
      <c r="E44" s="66" t="s">
        <v>74</v>
      </c>
      <c r="F44" s="65"/>
    </row>
    <row r="45" spans="1:6" ht="32.450000000000003" customHeight="1">
      <c r="A45" s="63">
        <v>37</v>
      </c>
      <c r="B45" s="63" t="s">
        <v>21</v>
      </c>
      <c r="C45" s="64" t="s">
        <v>75</v>
      </c>
      <c r="D45" s="65">
        <v>8000</v>
      </c>
      <c r="E45" s="66" t="s">
        <v>76</v>
      </c>
      <c r="F45" s="65"/>
    </row>
    <row r="46" spans="1:6" ht="32.450000000000003" customHeight="1">
      <c r="A46" s="63">
        <v>38</v>
      </c>
      <c r="B46" s="63" t="s">
        <v>23</v>
      </c>
      <c r="C46" s="67" t="s">
        <v>77</v>
      </c>
      <c r="D46" s="65">
        <v>7000</v>
      </c>
      <c r="E46" s="66" t="s">
        <v>62</v>
      </c>
      <c r="F46" s="65"/>
    </row>
    <row r="47" spans="1:6" ht="32.450000000000003" customHeight="1">
      <c r="A47" s="63">
        <v>39</v>
      </c>
      <c r="B47" s="63" t="s">
        <v>21</v>
      </c>
      <c r="C47" s="64" t="s">
        <v>78</v>
      </c>
      <c r="D47" s="65">
        <v>6000</v>
      </c>
      <c r="E47" s="66" t="s">
        <v>79</v>
      </c>
      <c r="F47" s="65"/>
    </row>
    <row r="48" spans="1:6" ht="32.450000000000003" customHeight="1">
      <c r="A48" s="63">
        <v>40</v>
      </c>
      <c r="B48" s="63" t="s">
        <v>27</v>
      </c>
      <c r="C48" s="64" t="s">
        <v>80</v>
      </c>
      <c r="D48" s="65">
        <v>5000</v>
      </c>
      <c r="E48" s="66" t="s">
        <v>60</v>
      </c>
      <c r="F48" s="65"/>
    </row>
    <row r="49" spans="1:6" ht="32.450000000000003" customHeight="1">
      <c r="A49" s="63">
        <v>41</v>
      </c>
      <c r="B49" s="63" t="s">
        <v>27</v>
      </c>
      <c r="C49" s="64" t="s">
        <v>81</v>
      </c>
      <c r="D49" s="65">
        <v>5000</v>
      </c>
      <c r="E49" s="66" t="s">
        <v>62</v>
      </c>
      <c r="F49" s="65"/>
    </row>
    <row r="50" spans="1:6" ht="32.450000000000003" customHeight="1">
      <c r="A50" s="63">
        <v>42</v>
      </c>
      <c r="B50" s="63" t="s">
        <v>21</v>
      </c>
      <c r="C50" s="64" t="s">
        <v>82</v>
      </c>
      <c r="D50" s="65">
        <v>5000</v>
      </c>
      <c r="E50" s="66" t="s">
        <v>57</v>
      </c>
      <c r="F50" s="65"/>
    </row>
    <row r="51" spans="1:6" ht="32.450000000000003" customHeight="1">
      <c r="A51" s="63">
        <v>43</v>
      </c>
      <c r="B51" s="63" t="s">
        <v>83</v>
      </c>
      <c r="C51" s="64" t="s">
        <v>84</v>
      </c>
      <c r="D51" s="65">
        <v>10000</v>
      </c>
      <c r="E51" s="66" t="s">
        <v>85</v>
      </c>
      <c r="F51" s="65"/>
    </row>
    <row r="52" spans="1:6" ht="32.450000000000003" customHeight="1">
      <c r="A52" s="63">
        <v>44</v>
      </c>
      <c r="B52" s="63" t="s">
        <v>21</v>
      </c>
      <c r="C52" s="64" t="s">
        <v>86</v>
      </c>
      <c r="D52" s="65">
        <v>5000</v>
      </c>
      <c r="E52" s="66" t="s">
        <v>87</v>
      </c>
      <c r="F52" s="65"/>
    </row>
    <row r="53" spans="1:6" ht="32.450000000000003" customHeight="1">
      <c r="A53" s="63">
        <v>45</v>
      </c>
      <c r="B53" s="63" t="s">
        <v>21</v>
      </c>
      <c r="C53" s="64" t="s">
        <v>88</v>
      </c>
      <c r="D53" s="65">
        <v>9000</v>
      </c>
      <c r="E53" s="66" t="s">
        <v>89</v>
      </c>
      <c r="F53" s="65"/>
    </row>
    <row r="54" spans="1:6" ht="32.450000000000003" customHeight="1">
      <c r="A54" s="63">
        <v>46</v>
      </c>
      <c r="B54" s="63" t="s">
        <v>21</v>
      </c>
      <c r="C54" s="64" t="s">
        <v>90</v>
      </c>
      <c r="D54" s="65">
        <v>11000</v>
      </c>
      <c r="E54" s="66" t="s">
        <v>91</v>
      </c>
      <c r="F54" s="65"/>
    </row>
    <row r="55" spans="1:6" ht="32.450000000000003" customHeight="1">
      <c r="A55" s="63">
        <v>47</v>
      </c>
      <c r="B55" s="63" t="s">
        <v>21</v>
      </c>
      <c r="C55" s="64" t="s">
        <v>92</v>
      </c>
      <c r="D55" s="65">
        <v>5000</v>
      </c>
      <c r="E55" s="66" t="s">
        <v>93</v>
      </c>
      <c r="F55" s="65"/>
    </row>
    <row r="56" spans="1:6" ht="32.450000000000003" customHeight="1">
      <c r="A56" s="63">
        <v>48</v>
      </c>
      <c r="B56" s="63" t="s">
        <v>21</v>
      </c>
      <c r="C56" s="64" t="s">
        <v>94</v>
      </c>
      <c r="D56" s="65">
        <v>5000</v>
      </c>
      <c r="E56" s="66" t="s">
        <v>66</v>
      </c>
      <c r="F56" s="65"/>
    </row>
  </sheetData>
  <autoFilter ref="A6:F56"/>
  <mergeCells count="5">
    <mergeCell ref="A2:F2"/>
    <mergeCell ref="A5:C5"/>
    <mergeCell ref="A6:C6"/>
    <mergeCell ref="A25:C25"/>
    <mergeCell ref="A34:C34"/>
  </mergeCells>
  <phoneticPr fontId="27" type="noConversion"/>
  <pageMargins left="0.75138888888888899" right="0.75138888888888899" top="1" bottom="1" header="0.5" footer="0.5"/>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3"/>
  <sheetViews>
    <sheetView showZeros="0" view="pageBreakPreview" zoomScaleNormal="100" workbookViewId="0">
      <selection activeCell="I7" sqref="I7"/>
    </sheetView>
  </sheetViews>
  <sheetFormatPr defaultColWidth="9" defaultRowHeight="13.5"/>
  <cols>
    <col min="1" max="1" width="16.625" customWidth="1"/>
    <col min="2" max="2" width="12.625" customWidth="1"/>
    <col min="3" max="5" width="11.625" customWidth="1"/>
    <col min="6" max="6" width="12.625" customWidth="1"/>
    <col min="7" max="7" width="10.625" customWidth="1"/>
    <col min="8" max="10" width="11.625" customWidth="1"/>
    <col min="11" max="11" width="10.625" customWidth="1"/>
    <col min="12" max="12" width="12.625" customWidth="1"/>
    <col min="13" max="15" width="11.625" customWidth="1"/>
    <col min="16" max="16" width="12.625" customWidth="1"/>
  </cols>
  <sheetData>
    <row r="1" spans="1:16">
      <c r="A1" s="34" t="s">
        <v>95</v>
      </c>
      <c r="B1" s="34"/>
      <c r="C1" s="34"/>
      <c r="D1" s="34"/>
      <c r="E1" s="34"/>
      <c r="F1" s="35"/>
      <c r="G1" s="35"/>
      <c r="H1" s="35"/>
      <c r="I1" s="35"/>
      <c r="J1" s="35"/>
      <c r="K1" s="35"/>
      <c r="L1" s="35"/>
      <c r="M1" s="35"/>
      <c r="N1" s="35"/>
      <c r="O1" s="35"/>
      <c r="P1" s="35"/>
    </row>
    <row r="2" spans="1:16" ht="60" customHeight="1">
      <c r="A2" s="85" t="s">
        <v>96</v>
      </c>
      <c r="B2" s="85"/>
      <c r="C2" s="85"/>
      <c r="D2" s="85"/>
      <c r="E2" s="85"/>
      <c r="F2" s="85"/>
      <c r="G2" s="85"/>
      <c r="H2" s="85"/>
      <c r="I2" s="85"/>
      <c r="J2" s="85"/>
      <c r="K2" s="85"/>
      <c r="L2" s="85"/>
      <c r="M2" s="85"/>
      <c r="N2" s="85"/>
      <c r="O2" s="85"/>
      <c r="P2" s="85"/>
    </row>
    <row r="3" spans="1:16" ht="27" customHeight="1">
      <c r="A3" s="36"/>
      <c r="B3" s="36"/>
      <c r="C3" s="36"/>
      <c r="D3" s="36"/>
      <c r="E3" s="35"/>
      <c r="F3" s="35"/>
      <c r="G3" s="35"/>
      <c r="H3" s="35"/>
      <c r="I3" s="35"/>
      <c r="J3" s="35"/>
      <c r="K3" s="35"/>
      <c r="L3" s="35"/>
      <c r="M3" s="35"/>
      <c r="N3" s="35"/>
      <c r="O3" s="35"/>
      <c r="P3" s="50" t="s">
        <v>2</v>
      </c>
    </row>
    <row r="4" spans="1:16" s="30" customFormat="1" ht="57.95" customHeight="1">
      <c r="A4" s="89" t="s">
        <v>97</v>
      </c>
      <c r="B4" s="86" t="s">
        <v>98</v>
      </c>
      <c r="C4" s="86"/>
      <c r="D4" s="86"/>
      <c r="E4" s="86"/>
      <c r="F4" s="86"/>
      <c r="G4" s="87" t="s">
        <v>99</v>
      </c>
      <c r="H4" s="87"/>
      <c r="I4" s="87"/>
      <c r="J4" s="87"/>
      <c r="K4" s="87"/>
      <c r="L4" s="88" t="s">
        <v>100</v>
      </c>
      <c r="M4" s="88"/>
      <c r="N4" s="88"/>
      <c r="O4" s="88"/>
      <c r="P4" s="88"/>
    </row>
    <row r="5" spans="1:16" s="31" customFormat="1" ht="59.1" customHeight="1">
      <c r="A5" s="90"/>
      <c r="B5" s="37" t="s">
        <v>101</v>
      </c>
      <c r="C5" s="37" t="s">
        <v>102</v>
      </c>
      <c r="D5" s="37" t="s">
        <v>103</v>
      </c>
      <c r="E5" s="37" t="s">
        <v>104</v>
      </c>
      <c r="F5" s="37" t="s">
        <v>105</v>
      </c>
      <c r="G5" s="38" t="s">
        <v>101</v>
      </c>
      <c r="H5" s="38" t="s">
        <v>102</v>
      </c>
      <c r="I5" s="38" t="s">
        <v>103</v>
      </c>
      <c r="J5" s="38" t="s">
        <v>104</v>
      </c>
      <c r="K5" s="38" t="s">
        <v>105</v>
      </c>
      <c r="L5" s="51" t="s">
        <v>101</v>
      </c>
      <c r="M5" s="51" t="s">
        <v>102</v>
      </c>
      <c r="N5" s="51" t="s">
        <v>103</v>
      </c>
      <c r="O5" s="51" t="s">
        <v>104</v>
      </c>
      <c r="P5" s="51" t="s">
        <v>105</v>
      </c>
    </row>
    <row r="6" spans="1:16" s="32" customFormat="1" ht="62.1" customHeight="1">
      <c r="A6" s="39" t="s">
        <v>106</v>
      </c>
      <c r="B6" s="40">
        <f t="shared" ref="B6:J6" si="0">SUM(B7:B13)</f>
        <v>22825754</v>
      </c>
      <c r="C6" s="41">
        <f>C8+C9+C10+C11+C12+C13</f>
        <v>1749356.04</v>
      </c>
      <c r="D6" s="42">
        <f>D8+D9+D10+D11+D12+D13</f>
        <v>1618800.9477560001</v>
      </c>
      <c r="E6" s="41">
        <f t="shared" ref="E6:E13" si="1">C6-D6</f>
        <v>130555.09224399994</v>
      </c>
      <c r="F6" s="42">
        <f t="shared" si="0"/>
        <v>22956309.092243999</v>
      </c>
      <c r="G6" s="43">
        <f t="shared" si="0"/>
        <v>0</v>
      </c>
      <c r="H6" s="44">
        <f t="shared" si="0"/>
        <v>0</v>
      </c>
      <c r="I6" s="43">
        <f t="shared" si="0"/>
        <v>125878.9856</v>
      </c>
      <c r="J6" s="44">
        <f t="shared" si="0"/>
        <v>-125878.98560000001</v>
      </c>
      <c r="K6" s="43">
        <f>P6-F6</f>
        <v>-125878.98559999838</v>
      </c>
      <c r="L6" s="42">
        <f>B6+G6</f>
        <v>22825754</v>
      </c>
      <c r="M6" s="41">
        <f t="shared" ref="M6:M13" si="2">C6+H6</f>
        <v>1749356.04</v>
      </c>
      <c r="N6" s="42">
        <f t="shared" ref="N6:N13" si="3">D6+I6</f>
        <v>1744679.9333560001</v>
      </c>
      <c r="O6" s="41">
        <f t="shared" ref="O6:O13" si="4">M6-N6</f>
        <v>4676.1066439999267</v>
      </c>
      <c r="P6" s="42">
        <f t="shared" ref="P6:P13" si="5">L6+O6</f>
        <v>22830430.106644001</v>
      </c>
    </row>
    <row r="7" spans="1:16" s="32" customFormat="1" ht="62.1" customHeight="1">
      <c r="A7" s="45" t="s">
        <v>107</v>
      </c>
      <c r="B7" s="46">
        <v>20617859</v>
      </c>
      <c r="C7" s="47">
        <v>0</v>
      </c>
      <c r="D7" s="46">
        <v>0</v>
      </c>
      <c r="E7" s="47">
        <v>0</v>
      </c>
      <c r="F7" s="48">
        <f t="shared" ref="F7:F13" si="6">B7+E7</f>
        <v>20617859</v>
      </c>
      <c r="G7" s="46">
        <v>0</v>
      </c>
      <c r="H7" s="47">
        <v>0</v>
      </c>
      <c r="I7" s="46">
        <v>0</v>
      </c>
      <c r="J7" s="47">
        <v>0</v>
      </c>
      <c r="K7" s="46">
        <v>0</v>
      </c>
      <c r="L7" s="46">
        <v>20617859</v>
      </c>
      <c r="M7" s="47">
        <f t="shared" si="2"/>
        <v>0</v>
      </c>
      <c r="N7" s="46">
        <f t="shared" si="3"/>
        <v>0</v>
      </c>
      <c r="O7" s="47">
        <f t="shared" si="4"/>
        <v>0</v>
      </c>
      <c r="P7" s="48">
        <f t="shared" si="5"/>
        <v>20617859</v>
      </c>
    </row>
    <row r="8" spans="1:16" s="33" customFormat="1" ht="62.1" customHeight="1">
      <c r="A8" s="45" t="s">
        <v>108</v>
      </c>
      <c r="B8" s="46">
        <v>197698</v>
      </c>
      <c r="C8" s="49">
        <f>144160+1</f>
        <v>144161</v>
      </c>
      <c r="D8" s="48">
        <v>143076</v>
      </c>
      <c r="E8" s="49">
        <f t="shared" si="1"/>
        <v>1085</v>
      </c>
      <c r="F8" s="48">
        <f t="shared" si="6"/>
        <v>198783</v>
      </c>
      <c r="G8" s="46">
        <v>0</v>
      </c>
      <c r="H8" s="47">
        <v>0</v>
      </c>
      <c r="I8" s="46">
        <v>0</v>
      </c>
      <c r="J8" s="47">
        <v>0</v>
      </c>
      <c r="K8" s="46">
        <v>0</v>
      </c>
      <c r="L8" s="46">
        <v>197698</v>
      </c>
      <c r="M8" s="47">
        <f t="shared" si="2"/>
        <v>144161</v>
      </c>
      <c r="N8" s="48">
        <f t="shared" si="3"/>
        <v>143076</v>
      </c>
      <c r="O8" s="49">
        <f t="shared" si="4"/>
        <v>1085</v>
      </c>
      <c r="P8" s="48">
        <f t="shared" si="5"/>
        <v>198783</v>
      </c>
    </row>
    <row r="9" spans="1:16" s="33" customFormat="1" ht="62.1" customHeight="1">
      <c r="A9" s="45" t="s">
        <v>109</v>
      </c>
      <c r="B9" s="46">
        <v>922336</v>
      </c>
      <c r="C9" s="49">
        <v>1189524.04</v>
      </c>
      <c r="D9" s="48">
        <v>1171706.9477560001</v>
      </c>
      <c r="E9" s="49">
        <f t="shared" si="1"/>
        <v>17817.092243999941</v>
      </c>
      <c r="F9" s="48">
        <f t="shared" si="6"/>
        <v>940153.09224399994</v>
      </c>
      <c r="G9" s="46">
        <v>0</v>
      </c>
      <c r="H9" s="47">
        <v>0</v>
      </c>
      <c r="I9" s="52">
        <v>111089.9856</v>
      </c>
      <c r="J9" s="49">
        <f>O9-E9</f>
        <v>-111089.98560000001</v>
      </c>
      <c r="K9" s="46">
        <f>P9-F9</f>
        <v>-111089.98560000001</v>
      </c>
      <c r="L9" s="46">
        <v>922336</v>
      </c>
      <c r="M9" s="47">
        <f t="shared" si="2"/>
        <v>1189524.04</v>
      </c>
      <c r="N9" s="48">
        <f t="shared" si="3"/>
        <v>1282796.9333560001</v>
      </c>
      <c r="O9" s="49">
        <f t="shared" si="4"/>
        <v>-93272.893356000073</v>
      </c>
      <c r="P9" s="48">
        <f t="shared" si="5"/>
        <v>829063.10664399993</v>
      </c>
    </row>
    <row r="10" spans="1:16" s="33" customFormat="1" ht="62.1" customHeight="1">
      <c r="A10" s="45" t="s">
        <v>110</v>
      </c>
      <c r="B10" s="46">
        <v>163206</v>
      </c>
      <c r="C10" s="49">
        <v>9700</v>
      </c>
      <c r="D10" s="48">
        <v>14789</v>
      </c>
      <c r="E10" s="49">
        <f t="shared" si="1"/>
        <v>-5089</v>
      </c>
      <c r="F10" s="48">
        <f t="shared" si="6"/>
        <v>158117</v>
      </c>
      <c r="G10" s="46">
        <v>0</v>
      </c>
      <c r="H10" s="47">
        <v>0</v>
      </c>
      <c r="I10" s="52">
        <v>14789</v>
      </c>
      <c r="J10" s="49">
        <f>O10-E10</f>
        <v>-14789</v>
      </c>
      <c r="K10" s="46">
        <f>P10-F10</f>
        <v>-14789</v>
      </c>
      <c r="L10" s="46">
        <v>163206</v>
      </c>
      <c r="M10" s="47">
        <f t="shared" si="2"/>
        <v>9700</v>
      </c>
      <c r="N10" s="48">
        <f t="shared" si="3"/>
        <v>29578</v>
      </c>
      <c r="O10" s="49">
        <f t="shared" si="4"/>
        <v>-19878</v>
      </c>
      <c r="P10" s="48">
        <f t="shared" si="5"/>
        <v>143328</v>
      </c>
    </row>
    <row r="11" spans="1:16" s="33" customFormat="1" ht="62.1" customHeight="1">
      <c r="A11" s="45" t="s">
        <v>111</v>
      </c>
      <c r="B11" s="46">
        <v>709</v>
      </c>
      <c r="C11" s="49">
        <v>41506</v>
      </c>
      <c r="D11" s="48">
        <v>41308</v>
      </c>
      <c r="E11" s="49">
        <f t="shared" si="1"/>
        <v>198</v>
      </c>
      <c r="F11" s="48">
        <f t="shared" si="6"/>
        <v>907</v>
      </c>
      <c r="G11" s="46">
        <v>0</v>
      </c>
      <c r="H11" s="47">
        <v>0</v>
      </c>
      <c r="I11" s="46">
        <v>0</v>
      </c>
      <c r="J11" s="47">
        <v>0</v>
      </c>
      <c r="K11" s="46">
        <v>0</v>
      </c>
      <c r="L11" s="46">
        <v>709</v>
      </c>
      <c r="M11" s="47">
        <f t="shared" si="2"/>
        <v>41506</v>
      </c>
      <c r="N11" s="48">
        <f t="shared" si="3"/>
        <v>41308</v>
      </c>
      <c r="O11" s="49">
        <f t="shared" si="4"/>
        <v>198</v>
      </c>
      <c r="P11" s="48">
        <f t="shared" si="5"/>
        <v>907</v>
      </c>
    </row>
    <row r="12" spans="1:16" s="33" customFormat="1" ht="62.1" customHeight="1">
      <c r="A12" s="45" t="s">
        <v>112</v>
      </c>
      <c r="B12" s="46">
        <v>699161</v>
      </c>
      <c r="C12" s="49">
        <v>305381</v>
      </c>
      <c r="D12" s="48">
        <v>214121</v>
      </c>
      <c r="E12" s="49">
        <f t="shared" si="1"/>
        <v>91260</v>
      </c>
      <c r="F12" s="48">
        <f t="shared" si="6"/>
        <v>790421</v>
      </c>
      <c r="G12" s="46">
        <v>0</v>
      </c>
      <c r="H12" s="47">
        <v>0</v>
      </c>
      <c r="I12" s="46">
        <v>0</v>
      </c>
      <c r="J12" s="47">
        <v>0</v>
      </c>
      <c r="K12" s="46">
        <v>0</v>
      </c>
      <c r="L12" s="46">
        <v>699161</v>
      </c>
      <c r="M12" s="47">
        <f t="shared" si="2"/>
        <v>305381</v>
      </c>
      <c r="N12" s="48">
        <f t="shared" si="3"/>
        <v>214121</v>
      </c>
      <c r="O12" s="49">
        <f t="shared" si="4"/>
        <v>91260</v>
      </c>
      <c r="P12" s="48">
        <f t="shared" si="5"/>
        <v>790421</v>
      </c>
    </row>
    <row r="13" spans="1:16" s="33" customFormat="1" ht="62.1" customHeight="1">
      <c r="A13" s="45" t="s">
        <v>113</v>
      </c>
      <c r="B13" s="46">
        <v>224785</v>
      </c>
      <c r="C13" s="49">
        <v>59084</v>
      </c>
      <c r="D13" s="48">
        <v>33800</v>
      </c>
      <c r="E13" s="49">
        <f t="shared" si="1"/>
        <v>25284</v>
      </c>
      <c r="F13" s="48">
        <f t="shared" si="6"/>
        <v>250069</v>
      </c>
      <c r="G13" s="46">
        <v>0</v>
      </c>
      <c r="H13" s="47">
        <v>0</v>
      </c>
      <c r="I13" s="46">
        <v>0</v>
      </c>
      <c r="J13" s="47">
        <v>0</v>
      </c>
      <c r="K13" s="46">
        <v>0</v>
      </c>
      <c r="L13" s="46">
        <v>224785</v>
      </c>
      <c r="M13" s="47">
        <f t="shared" si="2"/>
        <v>59084</v>
      </c>
      <c r="N13" s="48">
        <f t="shared" si="3"/>
        <v>33800</v>
      </c>
      <c r="O13" s="49">
        <f t="shared" si="4"/>
        <v>25284</v>
      </c>
      <c r="P13" s="48">
        <f t="shared" si="5"/>
        <v>250069</v>
      </c>
    </row>
  </sheetData>
  <mergeCells count="5">
    <mergeCell ref="A2:P2"/>
    <mergeCell ref="B4:F4"/>
    <mergeCell ref="G4:K4"/>
    <mergeCell ref="L4:P4"/>
    <mergeCell ref="A4:A5"/>
  </mergeCells>
  <phoneticPr fontId="27" type="noConversion"/>
  <conditionalFormatting sqref="G6">
    <cfRule type="expression" dxfId="34" priority="15" stopIfTrue="1">
      <formula>f</formula>
    </cfRule>
  </conditionalFormatting>
  <conditionalFormatting sqref="H6">
    <cfRule type="expression" dxfId="33" priority="17" stopIfTrue="1">
      <formula>f</formula>
    </cfRule>
  </conditionalFormatting>
  <conditionalFormatting sqref="I6:J6">
    <cfRule type="expression" dxfId="32" priority="18" stopIfTrue="1">
      <formula>f</formula>
    </cfRule>
  </conditionalFormatting>
  <conditionalFormatting sqref="K6">
    <cfRule type="expression" dxfId="31" priority="16" stopIfTrue="1">
      <formula>f</formula>
    </cfRule>
  </conditionalFormatting>
  <conditionalFormatting sqref="B7">
    <cfRule type="expression" dxfId="30" priority="35" stopIfTrue="1">
      <formula>f</formula>
    </cfRule>
  </conditionalFormatting>
  <conditionalFormatting sqref="C7">
    <cfRule type="expression" dxfId="29" priority="14" stopIfTrue="1">
      <formula>f</formula>
    </cfRule>
  </conditionalFormatting>
  <conditionalFormatting sqref="D7">
    <cfRule type="expression" dxfId="28" priority="10" stopIfTrue="1">
      <formula>f</formula>
    </cfRule>
  </conditionalFormatting>
  <conditionalFormatting sqref="E7">
    <cfRule type="expression" dxfId="27" priority="13" stopIfTrue="1">
      <formula>f</formula>
    </cfRule>
  </conditionalFormatting>
  <conditionalFormatting sqref="J7">
    <cfRule type="expression" dxfId="26" priority="3" stopIfTrue="1">
      <formula>f</formula>
    </cfRule>
  </conditionalFormatting>
  <conditionalFormatting sqref="L7">
    <cfRule type="expression" dxfId="25" priority="26" stopIfTrue="1">
      <formula>f</formula>
    </cfRule>
  </conditionalFormatting>
  <conditionalFormatting sqref="M7">
    <cfRule type="expression" dxfId="24" priority="12" stopIfTrue="1">
      <formula>f</formula>
    </cfRule>
  </conditionalFormatting>
  <conditionalFormatting sqref="N7">
    <cfRule type="expression" dxfId="23" priority="9" stopIfTrue="1">
      <formula>f</formula>
    </cfRule>
  </conditionalFormatting>
  <conditionalFormatting sqref="O7">
    <cfRule type="expression" dxfId="22" priority="11" stopIfTrue="1">
      <formula>f</formula>
    </cfRule>
  </conditionalFormatting>
  <conditionalFormatting sqref="B8">
    <cfRule type="expression" dxfId="21" priority="34" stopIfTrue="1">
      <formula>f</formula>
    </cfRule>
  </conditionalFormatting>
  <conditionalFormatting sqref="J8">
    <cfRule type="expression" dxfId="20" priority="2" stopIfTrue="1">
      <formula>f</formula>
    </cfRule>
  </conditionalFormatting>
  <conditionalFormatting sqref="L8">
    <cfRule type="expression" dxfId="19" priority="25" stopIfTrue="1">
      <formula>f</formula>
    </cfRule>
  </conditionalFormatting>
  <conditionalFormatting sqref="B9">
    <cfRule type="expression" dxfId="18" priority="33" stopIfTrue="1">
      <formula>f</formula>
    </cfRule>
  </conditionalFormatting>
  <conditionalFormatting sqref="I9">
    <cfRule type="expression" dxfId="17" priority="28" stopIfTrue="1">
      <formula>f</formula>
    </cfRule>
  </conditionalFormatting>
  <conditionalFormatting sqref="L9">
    <cfRule type="expression" dxfId="16" priority="24" stopIfTrue="1">
      <formula>f</formula>
    </cfRule>
  </conditionalFormatting>
  <conditionalFormatting sqref="B10">
    <cfRule type="expression" dxfId="15" priority="32" stopIfTrue="1">
      <formula>f</formula>
    </cfRule>
  </conditionalFormatting>
  <conditionalFormatting sqref="I10">
    <cfRule type="expression" dxfId="14" priority="27" stopIfTrue="1">
      <formula>f</formula>
    </cfRule>
  </conditionalFormatting>
  <conditionalFormatting sqref="L10">
    <cfRule type="expression" dxfId="13" priority="23" stopIfTrue="1">
      <formula>f</formula>
    </cfRule>
  </conditionalFormatting>
  <conditionalFormatting sqref="B11">
    <cfRule type="expression" dxfId="12" priority="31" stopIfTrue="1">
      <formula>f</formula>
    </cfRule>
  </conditionalFormatting>
  <conditionalFormatting sqref="L11">
    <cfRule type="expression" dxfId="11" priority="22" stopIfTrue="1">
      <formula>f</formula>
    </cfRule>
  </conditionalFormatting>
  <conditionalFormatting sqref="B12">
    <cfRule type="expression" dxfId="10" priority="30" stopIfTrue="1">
      <formula>f</formula>
    </cfRule>
  </conditionalFormatting>
  <conditionalFormatting sqref="L12">
    <cfRule type="expression" dxfId="9" priority="21" stopIfTrue="1">
      <formula>f</formula>
    </cfRule>
  </conditionalFormatting>
  <conditionalFormatting sqref="B13">
    <cfRule type="expression" dxfId="8" priority="29" stopIfTrue="1">
      <formula>f</formula>
    </cfRule>
  </conditionalFormatting>
  <conditionalFormatting sqref="L13">
    <cfRule type="expression" dxfId="7" priority="20" stopIfTrue="1">
      <formula>f</formula>
    </cfRule>
  </conditionalFormatting>
  <conditionalFormatting sqref="G7:G13">
    <cfRule type="expression" dxfId="6" priority="8" stopIfTrue="1">
      <formula>f</formula>
    </cfRule>
  </conditionalFormatting>
  <conditionalFormatting sqref="H7:H13">
    <cfRule type="expression" dxfId="5" priority="4" stopIfTrue="1">
      <formula>f</formula>
    </cfRule>
  </conditionalFormatting>
  <conditionalFormatting sqref="I7:I8">
    <cfRule type="expression" dxfId="4" priority="7" stopIfTrue="1">
      <formula>f</formula>
    </cfRule>
  </conditionalFormatting>
  <conditionalFormatting sqref="I11:I13">
    <cfRule type="expression" dxfId="3" priority="6" stopIfTrue="1">
      <formula>f</formula>
    </cfRule>
  </conditionalFormatting>
  <conditionalFormatting sqref="J11:J13">
    <cfRule type="expression" dxfId="2" priority="1" stopIfTrue="1">
      <formula>f</formula>
    </cfRule>
  </conditionalFormatting>
  <conditionalFormatting sqref="K7:K13">
    <cfRule type="expression" dxfId="1" priority="5" stopIfTrue="1">
      <formula>f</formula>
    </cfRule>
  </conditionalFormatting>
  <conditionalFormatting sqref="M8:M13">
    <cfRule type="expression" dxfId="0" priority="19" stopIfTrue="1">
      <formula>f</formula>
    </cfRule>
  </conditionalFormatting>
  <pageMargins left="0.75" right="0.75" top="1" bottom="1" header="0.5" footer="0.5"/>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28"/>
  <sheetViews>
    <sheetView showZeros="0" view="pageBreakPreview" zoomScale="85" zoomScaleNormal="100" workbookViewId="0">
      <pane xSplit="1" ySplit="5" topLeftCell="B6" activePane="bottomRight" state="frozen"/>
      <selection pane="topRight"/>
      <selection pane="bottomLeft"/>
      <selection pane="bottomRight" activeCell="A17" sqref="A17:XFD17"/>
    </sheetView>
  </sheetViews>
  <sheetFormatPr defaultColWidth="9" defaultRowHeight="19.5"/>
  <cols>
    <col min="1" max="1" width="31" style="6" customWidth="1"/>
    <col min="2" max="3" width="15.625" style="6" customWidth="1"/>
    <col min="4" max="7" width="15.625" style="7" customWidth="1"/>
    <col min="8" max="8" width="15.625" style="6" customWidth="1"/>
    <col min="9" max="9" width="15.625" style="8" customWidth="1"/>
    <col min="10" max="13" width="15.625" style="6" customWidth="1"/>
    <col min="14" max="14" width="16.25" style="6" customWidth="1"/>
    <col min="15" max="15" width="18.375" style="6" customWidth="1"/>
    <col min="16" max="16" width="14.5" style="6" customWidth="1"/>
    <col min="17" max="17" width="16.25" style="6" customWidth="1"/>
    <col min="18" max="18" width="18.375" style="6" customWidth="1"/>
    <col min="19" max="19" width="14.5" style="6" customWidth="1"/>
    <col min="20" max="20" width="12.375" style="6" customWidth="1"/>
    <col min="21" max="21" width="17.875" style="6" customWidth="1"/>
    <col min="22" max="22" width="12.375" style="6" customWidth="1"/>
    <col min="23" max="25" width="14.375" style="6" customWidth="1"/>
    <col min="26" max="26" width="10" style="6" customWidth="1"/>
    <col min="27" max="16384" width="9" style="6"/>
  </cols>
  <sheetData>
    <row r="1" spans="1:26" s="1" customFormat="1" ht="27" customHeight="1">
      <c r="A1" s="9" t="s">
        <v>114</v>
      </c>
      <c r="D1" s="1" t="s">
        <v>115</v>
      </c>
    </row>
    <row r="2" spans="1:26" ht="26.25">
      <c r="A2" s="93" t="s">
        <v>116</v>
      </c>
      <c r="B2" s="94"/>
      <c r="C2" s="94"/>
      <c r="D2" s="94"/>
      <c r="E2" s="94"/>
      <c r="F2" s="94"/>
      <c r="G2" s="94"/>
      <c r="H2" s="94"/>
      <c r="I2" s="94"/>
      <c r="J2" s="94"/>
      <c r="K2" s="94"/>
      <c r="L2" s="94"/>
      <c r="M2" s="94"/>
    </row>
    <row r="3" spans="1:26" ht="20.100000000000001" customHeight="1">
      <c r="A3" s="10"/>
      <c r="B3" s="10"/>
      <c r="C3" s="10"/>
      <c r="D3" s="10"/>
      <c r="E3" s="9"/>
      <c r="F3" s="9"/>
      <c r="G3" s="9"/>
    </row>
    <row r="4" spans="1:26" s="2" customFormat="1" ht="27.95" customHeight="1">
      <c r="A4" s="91" t="s">
        <v>117</v>
      </c>
      <c r="B4" s="95" t="s">
        <v>118</v>
      </c>
      <c r="C4" s="96"/>
      <c r="D4" s="96"/>
      <c r="E4" s="95" t="s">
        <v>119</v>
      </c>
      <c r="F4" s="96"/>
      <c r="G4" s="96"/>
      <c r="H4" s="91" t="s">
        <v>120</v>
      </c>
      <c r="I4" s="92"/>
      <c r="J4" s="92"/>
      <c r="K4" s="91" t="s">
        <v>121</v>
      </c>
      <c r="L4" s="92"/>
      <c r="M4" s="92"/>
      <c r="N4" s="91" t="s">
        <v>122</v>
      </c>
      <c r="O4" s="92"/>
      <c r="P4" s="92"/>
      <c r="Q4" s="91" t="s">
        <v>123</v>
      </c>
      <c r="R4" s="92"/>
      <c r="S4" s="92"/>
      <c r="T4" s="91" t="s">
        <v>124</v>
      </c>
      <c r="U4" s="92"/>
      <c r="V4" s="92"/>
      <c r="W4" s="91" t="s">
        <v>125</v>
      </c>
      <c r="X4" s="92"/>
      <c r="Y4" s="92"/>
    </row>
    <row r="5" spans="1:26" s="3" customFormat="1" ht="27.95" customHeight="1">
      <c r="A5" s="91"/>
      <c r="B5" s="11" t="s">
        <v>126</v>
      </c>
      <c r="C5" s="12" t="s">
        <v>99</v>
      </c>
      <c r="D5" s="11" t="s">
        <v>100</v>
      </c>
      <c r="E5" s="11" t="s">
        <v>126</v>
      </c>
      <c r="F5" s="12" t="s">
        <v>99</v>
      </c>
      <c r="G5" s="11" t="s">
        <v>100</v>
      </c>
      <c r="H5" s="11" t="s">
        <v>126</v>
      </c>
      <c r="I5" s="12" t="s">
        <v>99</v>
      </c>
      <c r="J5" s="11" t="s">
        <v>100</v>
      </c>
      <c r="K5" s="11" t="s">
        <v>126</v>
      </c>
      <c r="L5" s="12" t="s">
        <v>99</v>
      </c>
      <c r="M5" s="11" t="s">
        <v>100</v>
      </c>
      <c r="N5" s="11" t="s">
        <v>126</v>
      </c>
      <c r="O5" s="12" t="s">
        <v>99</v>
      </c>
      <c r="P5" s="11" t="s">
        <v>100</v>
      </c>
      <c r="Q5" s="11" t="s">
        <v>127</v>
      </c>
      <c r="R5" s="12" t="s">
        <v>99</v>
      </c>
      <c r="S5" s="11" t="s">
        <v>100</v>
      </c>
      <c r="T5" s="11" t="s">
        <v>126</v>
      </c>
      <c r="U5" s="12" t="s">
        <v>99</v>
      </c>
      <c r="V5" s="11" t="s">
        <v>100</v>
      </c>
      <c r="W5" s="11" t="s">
        <v>127</v>
      </c>
      <c r="X5" s="12" t="s">
        <v>99</v>
      </c>
      <c r="Y5" s="11" t="s">
        <v>100</v>
      </c>
      <c r="Z5" s="24" t="s">
        <v>128</v>
      </c>
    </row>
    <row r="6" spans="1:26" s="4" customFormat="1" ht="27.95" customHeight="1">
      <c r="A6" s="13" t="s">
        <v>129</v>
      </c>
      <c r="B6" s="14">
        <v>623458</v>
      </c>
      <c r="C6" s="14"/>
      <c r="D6" s="15"/>
      <c r="E6" s="14">
        <v>130038</v>
      </c>
      <c r="F6" s="14"/>
      <c r="G6" s="15"/>
      <c r="H6" s="14">
        <v>873700</v>
      </c>
      <c r="I6" s="14"/>
      <c r="J6" s="15"/>
      <c r="K6" s="14">
        <v>260400</v>
      </c>
      <c r="L6" s="14">
        <v>59100</v>
      </c>
      <c r="M6" s="14">
        <v>319500</v>
      </c>
      <c r="N6" s="14">
        <v>172560</v>
      </c>
      <c r="O6" s="14"/>
      <c r="P6" s="15"/>
      <c r="Q6" s="14">
        <v>476123</v>
      </c>
      <c r="R6" s="14"/>
      <c r="S6" s="15">
        <f>SUM(S7,S8,S11,S12,S13,S14,S15)</f>
        <v>0</v>
      </c>
      <c r="T6" s="14">
        <v>411257</v>
      </c>
      <c r="U6" s="14"/>
      <c r="V6" s="15"/>
      <c r="W6" s="14">
        <v>27926</v>
      </c>
      <c r="X6" s="14"/>
      <c r="Y6" s="18"/>
      <c r="Z6" s="25"/>
    </row>
    <row r="7" spans="1:26" s="5" customFormat="1" ht="27.95" customHeight="1">
      <c r="A7" s="16" t="s">
        <v>130</v>
      </c>
      <c r="B7" s="17"/>
      <c r="C7" s="17"/>
      <c r="D7" s="18">
        <f>B7+C7</f>
        <v>0</v>
      </c>
      <c r="E7" s="17"/>
      <c r="F7" s="17"/>
      <c r="G7" s="18"/>
      <c r="H7" s="17"/>
      <c r="I7" s="17"/>
      <c r="J7" s="18">
        <f>H7+I7</f>
        <v>0</v>
      </c>
      <c r="K7" s="17"/>
      <c r="L7" s="17"/>
      <c r="M7" s="17"/>
      <c r="N7" s="17"/>
      <c r="O7" s="17"/>
      <c r="P7" s="18"/>
      <c r="Q7" s="17"/>
      <c r="R7" s="17"/>
      <c r="S7" s="18"/>
      <c r="T7" s="17"/>
      <c r="U7" s="17"/>
      <c r="V7" s="18"/>
      <c r="W7" s="17"/>
      <c r="X7" s="17"/>
      <c r="Y7" s="18"/>
      <c r="Z7" s="25"/>
    </row>
    <row r="8" spans="1:26" s="5" customFormat="1" ht="27.95" customHeight="1">
      <c r="A8" s="16" t="s">
        <v>131</v>
      </c>
      <c r="B8" s="17">
        <v>359300</v>
      </c>
      <c r="C8" s="17"/>
      <c r="D8" s="18"/>
      <c r="E8" s="17">
        <v>0</v>
      </c>
      <c r="F8" s="17"/>
      <c r="G8" s="18"/>
      <c r="H8" s="17">
        <v>658661</v>
      </c>
      <c r="I8" s="17"/>
      <c r="J8" s="18"/>
      <c r="K8" s="17">
        <v>50000</v>
      </c>
      <c r="L8" s="17"/>
      <c r="M8" s="17">
        <v>50000</v>
      </c>
      <c r="N8" s="17">
        <v>155636</v>
      </c>
      <c r="O8" s="17"/>
      <c r="P8" s="18"/>
      <c r="Q8" s="17">
        <v>428619</v>
      </c>
      <c r="R8" s="17"/>
      <c r="S8" s="18"/>
      <c r="T8" s="17">
        <v>343048</v>
      </c>
      <c r="U8" s="17"/>
      <c r="V8" s="18"/>
      <c r="W8" s="17">
        <v>5000</v>
      </c>
      <c r="X8" s="17"/>
      <c r="Y8" s="18"/>
      <c r="Z8" s="25"/>
    </row>
    <row r="9" spans="1:26" ht="27.95" customHeight="1">
      <c r="A9" s="19" t="s">
        <v>132</v>
      </c>
      <c r="B9" s="20"/>
      <c r="C9" s="20"/>
      <c r="D9" s="21"/>
      <c r="E9" s="20"/>
      <c r="F9" s="20"/>
      <c r="G9" s="21"/>
      <c r="H9" s="20"/>
      <c r="I9" s="20"/>
      <c r="J9" s="21"/>
      <c r="K9" s="20"/>
      <c r="L9" s="20"/>
      <c r="M9" s="21"/>
      <c r="N9" s="20"/>
      <c r="O9" s="20"/>
      <c r="P9" s="21"/>
      <c r="Q9" s="20"/>
      <c r="R9" s="20"/>
      <c r="S9" s="21"/>
      <c r="T9" s="20"/>
      <c r="U9" s="20"/>
      <c r="V9" s="21"/>
      <c r="W9" s="20"/>
      <c r="X9" s="20"/>
      <c r="Y9" s="21"/>
      <c r="Z9" s="26"/>
    </row>
    <row r="10" spans="1:26" ht="27.95" customHeight="1">
      <c r="A10" s="19" t="s">
        <v>133</v>
      </c>
      <c r="B10" s="22">
        <v>359300</v>
      </c>
      <c r="C10" s="22"/>
      <c r="D10" s="21"/>
      <c r="E10" s="22"/>
      <c r="F10" s="22"/>
      <c r="G10" s="21"/>
      <c r="H10" s="22">
        <v>658661</v>
      </c>
      <c r="I10" s="22"/>
      <c r="J10" s="21"/>
      <c r="K10" s="22">
        <v>50000</v>
      </c>
      <c r="L10" s="22">
        <v>0</v>
      </c>
      <c r="M10" s="22">
        <v>50000</v>
      </c>
      <c r="N10" s="22">
        <v>155636</v>
      </c>
      <c r="O10" s="22"/>
      <c r="P10" s="21"/>
      <c r="Q10" s="22">
        <v>428619</v>
      </c>
      <c r="R10" s="22"/>
      <c r="S10" s="21"/>
      <c r="T10" s="22">
        <v>343048</v>
      </c>
      <c r="U10" s="22"/>
      <c r="V10" s="21"/>
      <c r="W10" s="22">
        <v>5000</v>
      </c>
      <c r="X10" s="22"/>
      <c r="Y10" s="21"/>
      <c r="Z10" s="27"/>
    </row>
    <row r="11" spans="1:26" s="5" customFormat="1" ht="27.95" customHeight="1">
      <c r="A11" s="16" t="s">
        <v>134</v>
      </c>
      <c r="B11" s="17"/>
      <c r="C11" s="23"/>
      <c r="D11" s="18"/>
      <c r="E11" s="17"/>
      <c r="F11" s="23"/>
      <c r="G11" s="18"/>
      <c r="H11" s="17"/>
      <c r="I11" s="23"/>
      <c r="J11" s="18"/>
      <c r="K11" s="17">
        <v>15000</v>
      </c>
      <c r="L11" s="23">
        <v>0</v>
      </c>
      <c r="M11" s="17">
        <v>15000</v>
      </c>
      <c r="N11" s="17"/>
      <c r="O11" s="23"/>
      <c r="P11" s="18"/>
      <c r="Q11" s="17">
        <v>4</v>
      </c>
      <c r="R11" s="23"/>
      <c r="S11" s="18"/>
      <c r="T11" s="17"/>
      <c r="U11" s="23"/>
      <c r="V11" s="18"/>
      <c r="W11" s="17"/>
      <c r="X11" s="23"/>
      <c r="Y11" s="18"/>
      <c r="Z11" s="25"/>
    </row>
    <row r="12" spans="1:26" s="5" customFormat="1" ht="27.95" customHeight="1">
      <c r="A12" s="16" t="s">
        <v>135</v>
      </c>
      <c r="B12" s="23">
        <v>53600</v>
      </c>
      <c r="C12" s="23"/>
      <c r="D12" s="18"/>
      <c r="E12" s="23"/>
      <c r="F12" s="23"/>
      <c r="G12" s="18"/>
      <c r="H12" s="23">
        <v>168600</v>
      </c>
      <c r="I12" s="23"/>
      <c r="J12" s="18"/>
      <c r="K12" s="23">
        <v>195400</v>
      </c>
      <c r="L12" s="23">
        <v>59100</v>
      </c>
      <c r="M12" s="18">
        <v>254500</v>
      </c>
      <c r="N12" s="23">
        <v>12000</v>
      </c>
      <c r="O12" s="23"/>
      <c r="P12" s="18"/>
      <c r="Q12" s="23">
        <v>8500</v>
      </c>
      <c r="R12" s="23"/>
      <c r="S12" s="18"/>
      <c r="T12" s="23"/>
      <c r="U12" s="23"/>
      <c r="V12" s="18"/>
      <c r="W12" s="23"/>
      <c r="X12" s="23"/>
      <c r="Y12" s="18"/>
      <c r="Z12" s="28"/>
    </row>
    <row r="13" spans="1:26" s="5" customFormat="1" ht="27.95" customHeight="1">
      <c r="A13" s="16" t="s">
        <v>136</v>
      </c>
      <c r="B13" s="23"/>
      <c r="C13" s="23"/>
      <c r="D13" s="18"/>
      <c r="E13" s="23"/>
      <c r="F13" s="23"/>
      <c r="G13" s="18"/>
      <c r="H13" s="23"/>
      <c r="I13" s="23"/>
      <c r="J13" s="18"/>
      <c r="K13" s="23"/>
      <c r="L13" s="23"/>
      <c r="M13" s="18"/>
      <c r="N13" s="23"/>
      <c r="O13" s="23"/>
      <c r="P13" s="18"/>
      <c r="Q13" s="23"/>
      <c r="R13" s="23"/>
      <c r="S13" s="18"/>
      <c r="T13" s="23"/>
      <c r="U13" s="23"/>
      <c r="V13" s="18"/>
      <c r="W13" s="23"/>
      <c r="X13" s="23"/>
      <c r="Y13" s="18"/>
      <c r="Z13" s="28"/>
    </row>
    <row r="14" spans="1:26" s="5" customFormat="1" ht="27.95" customHeight="1">
      <c r="A14" s="16" t="s">
        <v>137</v>
      </c>
      <c r="B14" s="17">
        <v>210558</v>
      </c>
      <c r="C14" s="17"/>
      <c r="D14" s="18"/>
      <c r="E14" s="17">
        <v>130038</v>
      </c>
      <c r="F14" s="17"/>
      <c r="G14" s="18"/>
      <c r="H14" s="17">
        <v>46439</v>
      </c>
      <c r="I14" s="17"/>
      <c r="J14" s="18"/>
      <c r="K14" s="17"/>
      <c r="L14" s="17"/>
      <c r="M14" s="18"/>
      <c r="N14" s="17">
        <v>4924</v>
      </c>
      <c r="O14" s="17"/>
      <c r="P14" s="18"/>
      <c r="Q14" s="17">
        <v>39000</v>
      </c>
      <c r="R14" s="17"/>
      <c r="S14" s="18"/>
      <c r="T14" s="17">
        <v>68209</v>
      </c>
      <c r="U14" s="17"/>
      <c r="V14" s="18"/>
      <c r="W14" s="17">
        <v>22926</v>
      </c>
      <c r="X14" s="17"/>
      <c r="Y14" s="18"/>
      <c r="Z14" s="25"/>
    </row>
    <row r="15" spans="1:26" s="5" customFormat="1" ht="27.95" customHeight="1">
      <c r="A15" s="16" t="s">
        <v>138</v>
      </c>
      <c r="B15" s="23"/>
      <c r="C15" s="23"/>
      <c r="D15" s="18"/>
      <c r="E15" s="23"/>
      <c r="F15" s="23"/>
      <c r="G15" s="18"/>
      <c r="H15" s="23"/>
      <c r="I15" s="23"/>
      <c r="J15" s="18"/>
      <c r="K15" s="23"/>
      <c r="L15" s="23"/>
      <c r="M15" s="18"/>
      <c r="N15" s="23"/>
      <c r="O15" s="23"/>
      <c r="P15" s="18"/>
      <c r="Q15" s="23"/>
      <c r="R15" s="23"/>
      <c r="S15" s="18"/>
      <c r="T15" s="23"/>
      <c r="U15" s="23"/>
      <c r="V15" s="18"/>
      <c r="W15" s="23"/>
      <c r="X15" s="23"/>
      <c r="Y15" s="18"/>
      <c r="Z15" s="28"/>
    </row>
    <row r="16" spans="1:26" s="4" customFormat="1" ht="27.95" customHeight="1">
      <c r="A16" s="16" t="s">
        <v>139</v>
      </c>
      <c r="B16" s="17">
        <v>440091</v>
      </c>
      <c r="C16" s="17"/>
      <c r="D16" s="18"/>
      <c r="E16" s="17"/>
      <c r="F16" s="17"/>
      <c r="G16" s="18"/>
      <c r="H16" s="17">
        <v>873078</v>
      </c>
      <c r="I16" s="17"/>
      <c r="J16" s="18"/>
      <c r="K16" s="17">
        <v>260399.9</v>
      </c>
      <c r="L16" s="17"/>
      <c r="M16" s="17">
        <v>260399.9</v>
      </c>
      <c r="N16" s="17">
        <v>171285</v>
      </c>
      <c r="O16" s="17"/>
      <c r="P16" s="18"/>
      <c r="Q16" s="17">
        <v>396123</v>
      </c>
      <c r="R16" s="17"/>
      <c r="S16" s="18"/>
      <c r="T16" s="17">
        <v>395999</v>
      </c>
      <c r="U16" s="17"/>
      <c r="V16" s="18"/>
      <c r="W16" s="17">
        <v>27804.5</v>
      </c>
      <c r="X16" s="17"/>
      <c r="Y16" s="18"/>
      <c r="Z16" s="25"/>
    </row>
    <row r="17" spans="1:26" s="5" customFormat="1" ht="27.95" customHeight="1">
      <c r="A17" s="16" t="s">
        <v>140</v>
      </c>
      <c r="B17" s="17">
        <v>256453</v>
      </c>
      <c r="C17" s="17"/>
      <c r="D17" s="18"/>
      <c r="E17" s="17">
        <v>130038</v>
      </c>
      <c r="F17" s="17"/>
      <c r="G17" s="18"/>
      <c r="H17" s="17">
        <v>704478</v>
      </c>
      <c r="I17" s="17"/>
      <c r="J17" s="18"/>
      <c r="K17" s="17">
        <v>64999.9</v>
      </c>
      <c r="L17" s="17"/>
      <c r="M17" s="17">
        <v>64999.9</v>
      </c>
      <c r="N17" s="17">
        <v>128497</v>
      </c>
      <c r="O17" s="17"/>
      <c r="P17" s="18"/>
      <c r="Q17" s="17">
        <v>346361</v>
      </c>
      <c r="R17" s="17"/>
      <c r="S17" s="18"/>
      <c r="T17" s="17">
        <v>395999</v>
      </c>
      <c r="U17" s="17"/>
      <c r="V17" s="18"/>
      <c r="W17" s="17">
        <v>27804.5</v>
      </c>
      <c r="X17" s="17"/>
      <c r="Y17" s="18"/>
      <c r="Z17" s="25"/>
    </row>
    <row r="18" spans="1:26" ht="27.95" customHeight="1">
      <c r="A18" s="19" t="s">
        <v>141</v>
      </c>
      <c r="B18" s="20"/>
      <c r="C18" s="20"/>
      <c r="D18" s="21"/>
      <c r="E18" s="20">
        <v>130038</v>
      </c>
      <c r="F18" s="20"/>
      <c r="G18" s="21"/>
      <c r="H18" s="20"/>
      <c r="I18" s="20"/>
      <c r="J18" s="21"/>
      <c r="K18" s="20"/>
      <c r="L18" s="20"/>
      <c r="M18" s="20"/>
      <c r="N18" s="20"/>
      <c r="O18" s="20"/>
      <c r="P18" s="21"/>
      <c r="Q18" s="20"/>
      <c r="R18" s="20"/>
      <c r="S18" s="21"/>
      <c r="T18" s="20"/>
      <c r="U18" s="20"/>
      <c r="V18" s="21"/>
      <c r="W18" s="20"/>
      <c r="X18" s="20"/>
      <c r="Y18" s="21"/>
      <c r="Z18" s="26"/>
    </row>
    <row r="19" spans="1:26" ht="27.95" customHeight="1">
      <c r="A19" s="19" t="s">
        <v>142</v>
      </c>
      <c r="B19" s="22">
        <v>31093</v>
      </c>
      <c r="C19" s="22"/>
      <c r="D19" s="21"/>
      <c r="E19" s="22"/>
      <c r="F19" s="22"/>
      <c r="G19" s="21"/>
      <c r="H19" s="22">
        <v>54089</v>
      </c>
      <c r="I19" s="22"/>
      <c r="J19" s="21"/>
      <c r="K19" s="22">
        <v>57710.400000000001</v>
      </c>
      <c r="L19" s="22"/>
      <c r="M19" s="22">
        <v>57710.400000000001</v>
      </c>
      <c r="N19" s="22">
        <v>85495</v>
      </c>
      <c r="O19" s="22"/>
      <c r="P19" s="21"/>
      <c r="Q19" s="22">
        <v>236646</v>
      </c>
      <c r="R19" s="22"/>
      <c r="S19" s="21"/>
      <c r="T19" s="22">
        <v>287577</v>
      </c>
      <c r="U19" s="22"/>
      <c r="V19" s="21"/>
      <c r="W19" s="22">
        <v>12511.5</v>
      </c>
      <c r="X19" s="22"/>
      <c r="Y19" s="21"/>
      <c r="Z19" s="27"/>
    </row>
    <row r="20" spans="1:26" ht="27.95" customHeight="1">
      <c r="A20" s="19" t="s">
        <v>143</v>
      </c>
      <c r="B20" s="22">
        <v>225360</v>
      </c>
      <c r="C20" s="22"/>
      <c r="D20" s="21"/>
      <c r="E20" s="22">
        <v>127354</v>
      </c>
      <c r="F20" s="22"/>
      <c r="G20" s="21"/>
      <c r="H20" s="22">
        <v>650389</v>
      </c>
      <c r="I20" s="22"/>
      <c r="J20" s="21"/>
      <c r="K20" s="22">
        <v>7289.5</v>
      </c>
      <c r="L20" s="22"/>
      <c r="M20" s="22">
        <v>7289.5</v>
      </c>
      <c r="N20" s="22">
        <v>43002</v>
      </c>
      <c r="O20" s="22"/>
      <c r="P20" s="21"/>
      <c r="Q20" s="22">
        <v>109715</v>
      </c>
      <c r="R20" s="22"/>
      <c r="S20" s="21"/>
      <c r="T20" s="22">
        <v>108422</v>
      </c>
      <c r="U20" s="22"/>
      <c r="V20" s="21"/>
      <c r="W20" s="22">
        <v>15293</v>
      </c>
      <c r="X20" s="22"/>
      <c r="Y20" s="21"/>
      <c r="Z20" s="27"/>
    </row>
    <row r="21" spans="1:26" ht="27.95" customHeight="1">
      <c r="A21" s="19" t="s">
        <v>144</v>
      </c>
      <c r="B21" s="20"/>
      <c r="C21" s="20"/>
      <c r="D21" s="21"/>
      <c r="E21" s="20">
        <v>2684</v>
      </c>
      <c r="F21" s="20"/>
      <c r="G21" s="21"/>
      <c r="H21" s="20"/>
      <c r="I21" s="20"/>
      <c r="J21" s="21"/>
      <c r="K21" s="20"/>
      <c r="L21" s="20"/>
      <c r="M21" s="21"/>
      <c r="N21" s="20"/>
      <c r="O21" s="20"/>
      <c r="P21" s="21"/>
      <c r="Q21" s="20"/>
      <c r="R21" s="20"/>
      <c r="S21" s="21"/>
      <c r="T21" s="20"/>
      <c r="U21" s="20"/>
      <c r="V21" s="21"/>
      <c r="W21" s="20"/>
      <c r="X21" s="20"/>
      <c r="Y21" s="21"/>
      <c r="Z21" s="26"/>
    </row>
    <row r="22" spans="1:26" s="5" customFormat="1" ht="27.95" customHeight="1">
      <c r="A22" s="16" t="s">
        <v>145</v>
      </c>
      <c r="B22" s="17"/>
      <c r="C22" s="23"/>
      <c r="D22" s="18"/>
      <c r="E22" s="17"/>
      <c r="F22" s="23"/>
      <c r="G22" s="18"/>
      <c r="H22" s="17"/>
      <c r="I22" s="23"/>
      <c r="J22" s="18"/>
      <c r="K22" s="17"/>
      <c r="L22" s="23"/>
      <c r="M22" s="18"/>
      <c r="N22" s="17"/>
      <c r="O22" s="23"/>
      <c r="P22" s="18"/>
      <c r="Q22" s="17"/>
      <c r="R22" s="23"/>
      <c r="S22" s="18"/>
      <c r="T22" s="17"/>
      <c r="U22" s="23"/>
      <c r="V22" s="18"/>
      <c r="W22" s="17"/>
      <c r="X22" s="23"/>
      <c r="Y22" s="18"/>
      <c r="Z22" s="25"/>
    </row>
    <row r="23" spans="1:26" s="5" customFormat="1" ht="27.75" customHeight="1">
      <c r="A23" s="16" t="s">
        <v>146</v>
      </c>
      <c r="B23" s="17">
        <v>130038</v>
      </c>
      <c r="C23" s="17"/>
      <c r="D23" s="18"/>
      <c r="E23" s="17"/>
      <c r="F23" s="17"/>
      <c r="G23" s="18"/>
      <c r="H23" s="17"/>
      <c r="I23" s="17"/>
      <c r="J23" s="18"/>
      <c r="K23" s="17"/>
      <c r="L23" s="17"/>
      <c r="M23" s="18"/>
      <c r="N23" s="17"/>
      <c r="O23" s="17"/>
      <c r="P23" s="18"/>
      <c r="Q23" s="17"/>
      <c r="R23" s="17"/>
      <c r="S23" s="18"/>
      <c r="T23" s="17"/>
      <c r="U23" s="17"/>
      <c r="V23" s="18"/>
      <c r="W23" s="17"/>
      <c r="X23" s="17"/>
      <c r="Y23" s="18"/>
      <c r="Z23" s="25"/>
    </row>
    <row r="24" spans="1:26" s="5" customFormat="1" ht="27.75" customHeight="1">
      <c r="A24" s="16" t="s">
        <v>147</v>
      </c>
      <c r="B24" s="23">
        <v>53600</v>
      </c>
      <c r="C24" s="23"/>
      <c r="D24" s="18"/>
      <c r="E24" s="23"/>
      <c r="F24" s="23"/>
      <c r="G24" s="18"/>
      <c r="H24" s="23">
        <v>168600</v>
      </c>
      <c r="I24" s="23"/>
      <c r="J24" s="18"/>
      <c r="K24" s="23">
        <v>195400</v>
      </c>
      <c r="L24" s="23">
        <v>59100</v>
      </c>
      <c r="M24" s="18">
        <v>254500</v>
      </c>
      <c r="N24" s="23">
        <v>12000</v>
      </c>
      <c r="O24" s="23"/>
      <c r="P24" s="18"/>
      <c r="Q24" s="23">
        <v>8500</v>
      </c>
      <c r="R24" s="23"/>
      <c r="S24" s="18"/>
      <c r="T24" s="23"/>
      <c r="U24" s="23"/>
      <c r="V24" s="18"/>
      <c r="W24" s="23"/>
      <c r="X24" s="23"/>
      <c r="Y24" s="18"/>
      <c r="Z24" s="28"/>
    </row>
    <row r="25" spans="1:26" s="5" customFormat="1" ht="27.95" customHeight="1">
      <c r="A25" s="16" t="s">
        <v>148</v>
      </c>
      <c r="B25" s="17"/>
      <c r="C25" s="23"/>
      <c r="D25" s="18"/>
      <c r="E25" s="17"/>
      <c r="F25" s="23"/>
      <c r="G25" s="18"/>
      <c r="H25" s="17"/>
      <c r="I25" s="23"/>
      <c r="J25" s="18"/>
      <c r="K25" s="17"/>
      <c r="L25" s="23"/>
      <c r="M25" s="18"/>
      <c r="N25" s="17"/>
      <c r="O25" s="23"/>
      <c r="P25" s="18"/>
      <c r="Q25" s="17"/>
      <c r="R25" s="23"/>
      <c r="S25" s="18"/>
      <c r="T25" s="17"/>
      <c r="U25" s="23"/>
      <c r="V25" s="18"/>
      <c r="W25" s="17"/>
      <c r="X25" s="23"/>
      <c r="Y25" s="18"/>
      <c r="Z25" s="25"/>
    </row>
    <row r="26" spans="1:26" s="5" customFormat="1" ht="27.95" customHeight="1">
      <c r="A26" s="16" t="s">
        <v>149</v>
      </c>
      <c r="B26" s="17"/>
      <c r="C26" s="23"/>
      <c r="D26" s="18"/>
      <c r="E26" s="17"/>
      <c r="F26" s="23"/>
      <c r="G26" s="18"/>
      <c r="H26" s="17"/>
      <c r="I26" s="23"/>
      <c r="J26" s="18"/>
      <c r="K26" s="17"/>
      <c r="L26" s="23"/>
      <c r="M26" s="18"/>
      <c r="N26" s="17">
        <v>30788</v>
      </c>
      <c r="O26" s="23"/>
      <c r="P26" s="18"/>
      <c r="Q26" s="17">
        <v>41262</v>
      </c>
      <c r="R26" s="23"/>
      <c r="S26" s="18"/>
      <c r="T26" s="17"/>
      <c r="U26" s="23"/>
      <c r="V26" s="18"/>
      <c r="W26" s="17"/>
      <c r="X26" s="23"/>
      <c r="Y26" s="18"/>
      <c r="Z26" s="25"/>
    </row>
    <row r="27" spans="1:26" s="4" customFormat="1" ht="27.95" customHeight="1">
      <c r="A27" s="16" t="s">
        <v>150</v>
      </c>
      <c r="B27" s="17">
        <v>183367</v>
      </c>
      <c r="C27" s="17"/>
      <c r="D27" s="18"/>
      <c r="E27" s="17"/>
      <c r="F27" s="17"/>
      <c r="G27" s="18"/>
      <c r="H27" s="17">
        <v>622</v>
      </c>
      <c r="I27" s="17"/>
      <c r="J27" s="18"/>
      <c r="K27" s="17">
        <v>0</v>
      </c>
      <c r="L27" s="17"/>
      <c r="M27" s="18"/>
      <c r="N27" s="17">
        <v>1275</v>
      </c>
      <c r="O27" s="17"/>
      <c r="P27" s="18"/>
      <c r="Q27" s="17">
        <v>80000</v>
      </c>
      <c r="R27" s="17"/>
      <c r="S27" s="18"/>
      <c r="T27" s="17">
        <v>15258</v>
      </c>
      <c r="U27" s="17"/>
      <c r="V27" s="18"/>
      <c r="W27" s="17">
        <v>120.5</v>
      </c>
      <c r="X27" s="17"/>
      <c r="Y27" s="18"/>
      <c r="Z27" s="25"/>
    </row>
    <row r="28" spans="1:26">
      <c r="E28" s="7">
        <v>0</v>
      </c>
      <c r="G28" s="7">
        <v>0</v>
      </c>
      <c r="Z28" s="29"/>
    </row>
  </sheetData>
  <mergeCells count="10">
    <mergeCell ref="A2:M2"/>
    <mergeCell ref="B4:D4"/>
    <mergeCell ref="E4:G4"/>
    <mergeCell ref="H4:J4"/>
    <mergeCell ref="K4:M4"/>
    <mergeCell ref="N4:P4"/>
    <mergeCell ref="Q4:S4"/>
    <mergeCell ref="T4:V4"/>
    <mergeCell ref="W4:Y4"/>
    <mergeCell ref="A4:A5"/>
  </mergeCells>
  <phoneticPr fontId="27" type="noConversion"/>
  <printOptions horizontalCentered="1"/>
  <pageMargins left="0.75138888888888899" right="0.75138888888888899" top="0.80277777777777803" bottom="0.80277777777777803" header="0.5" footer="0.5"/>
  <pageSetup paperSize="9" scale="3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7"/>
  <sheetViews>
    <sheetView tabSelected="1" workbookViewId="0">
      <selection activeCell="G13" sqref="G13"/>
    </sheetView>
  </sheetViews>
  <sheetFormatPr defaultColWidth="9" defaultRowHeight="15"/>
  <cols>
    <col min="1" max="1" width="39.75" style="6" customWidth="1"/>
    <col min="2" max="4" width="18.125" style="6" customWidth="1"/>
    <col min="5" max="6" width="16.875" style="6" customWidth="1"/>
    <col min="7" max="7" width="18.5" style="6" customWidth="1"/>
    <col min="8" max="10" width="17.75" style="6" customWidth="1"/>
    <col min="11" max="16384" width="9" style="6"/>
  </cols>
  <sheetData>
    <row r="1" spans="1:10" s="1" customFormat="1" ht="27" customHeight="1">
      <c r="A1" s="9" t="s">
        <v>153</v>
      </c>
      <c r="B1" s="9"/>
      <c r="C1" s="9"/>
      <c r="D1" s="9"/>
    </row>
    <row r="2" spans="1:10" ht="26.25">
      <c r="A2" s="93" t="s">
        <v>152</v>
      </c>
      <c r="B2" s="93"/>
      <c r="C2" s="93"/>
      <c r="D2" s="93"/>
      <c r="E2" s="93"/>
      <c r="F2" s="93"/>
      <c r="G2" s="93"/>
      <c r="H2" s="93"/>
      <c r="I2" s="93"/>
      <c r="J2" s="93"/>
    </row>
    <row r="3" spans="1:10" ht="20.100000000000001" customHeight="1">
      <c r="A3" s="10"/>
      <c r="B3" s="10"/>
      <c r="C3" s="10"/>
      <c r="D3" s="10"/>
      <c r="J3" s="69" t="s">
        <v>151</v>
      </c>
    </row>
    <row r="4" spans="1:10" s="2" customFormat="1" ht="27.95" customHeight="1">
      <c r="A4" s="91" t="s">
        <v>117</v>
      </c>
      <c r="B4" s="98" t="s">
        <v>158</v>
      </c>
      <c r="C4" s="98"/>
      <c r="D4" s="98"/>
      <c r="E4" s="97" t="s">
        <v>157</v>
      </c>
      <c r="F4" s="97"/>
      <c r="G4" s="97"/>
      <c r="H4" s="99" t="s">
        <v>100</v>
      </c>
      <c r="I4" s="99"/>
      <c r="J4" s="99"/>
    </row>
    <row r="5" spans="1:10" s="3" customFormat="1" ht="27.95" customHeight="1">
      <c r="A5" s="91"/>
      <c r="B5" s="71" t="s">
        <v>154</v>
      </c>
      <c r="C5" s="71" t="s">
        <v>155</v>
      </c>
      <c r="D5" s="72" t="s">
        <v>156</v>
      </c>
      <c r="E5" s="71" t="s">
        <v>154</v>
      </c>
      <c r="F5" s="71" t="s">
        <v>155</v>
      </c>
      <c r="G5" s="74" t="s">
        <v>156</v>
      </c>
      <c r="H5" s="73" t="s">
        <v>154</v>
      </c>
      <c r="I5" s="73" t="s">
        <v>155</v>
      </c>
      <c r="J5" s="73" t="s">
        <v>156</v>
      </c>
    </row>
    <row r="6" spans="1:10" s="5" customFormat="1" ht="27.95" customHeight="1">
      <c r="A6" s="70" t="s">
        <v>129</v>
      </c>
      <c r="B6" s="76">
        <f>B7+B8+B11+B12+B13+B14+B15</f>
        <v>20947</v>
      </c>
      <c r="C6" s="76">
        <f t="shared" ref="C6:D6" si="0">C7+C8+C11+C12+C13+C14+C15</f>
        <v>260400</v>
      </c>
      <c r="D6" s="76">
        <f t="shared" si="0"/>
        <v>0</v>
      </c>
      <c r="E6" s="76">
        <f>E7+E8+E11+E12+E13+E14+E15</f>
        <v>0</v>
      </c>
      <c r="F6" s="76">
        <f t="shared" ref="F6" si="1">F7+F8+F11+F12+F13+F14+F15</f>
        <v>59100</v>
      </c>
      <c r="G6" s="76">
        <f t="shared" ref="G6" si="2">G7+G8+G11+G12+G13+G14+G15</f>
        <v>0</v>
      </c>
      <c r="H6" s="76">
        <f>H7+H8+H11+H12+H13+H14+H15</f>
        <v>20947</v>
      </c>
      <c r="I6" s="76">
        <f>I7+I8+I11+I12+I13+I14+I15</f>
        <v>319500</v>
      </c>
      <c r="J6" s="76">
        <f t="shared" ref="J6" si="3">J7+J8+J11+J12+J13+J14+J15</f>
        <v>0</v>
      </c>
    </row>
    <row r="7" spans="1:10" s="5" customFormat="1" ht="27.95" customHeight="1">
      <c r="A7" s="16" t="s">
        <v>130</v>
      </c>
      <c r="B7" s="76">
        <v>0</v>
      </c>
      <c r="C7" s="76">
        <v>0</v>
      </c>
      <c r="D7" s="76">
        <v>0</v>
      </c>
      <c r="E7" s="76">
        <v>0</v>
      </c>
      <c r="F7" s="76">
        <v>0</v>
      </c>
      <c r="G7" s="76">
        <v>0</v>
      </c>
      <c r="H7" s="76">
        <v>0</v>
      </c>
      <c r="I7" s="76">
        <v>0</v>
      </c>
      <c r="J7" s="76"/>
    </row>
    <row r="8" spans="1:10" s="5" customFormat="1" ht="27.95" customHeight="1">
      <c r="A8" s="16" t="s">
        <v>131</v>
      </c>
      <c r="B8" s="76">
        <f>B9+B10</f>
        <v>3000</v>
      </c>
      <c r="C8" s="76">
        <f>C9+C10</f>
        <v>50000</v>
      </c>
      <c r="D8" s="76">
        <f>D9+D10</f>
        <v>0</v>
      </c>
      <c r="E8" s="76">
        <f>E9+E10</f>
        <v>0</v>
      </c>
      <c r="F8" s="76">
        <f t="shared" ref="F8:J8" si="4">F9+F10</f>
        <v>0</v>
      </c>
      <c r="G8" s="76">
        <f t="shared" si="4"/>
        <v>0</v>
      </c>
      <c r="H8" s="76">
        <f>H9+H10</f>
        <v>3000</v>
      </c>
      <c r="I8" s="76">
        <f t="shared" si="4"/>
        <v>50000</v>
      </c>
      <c r="J8" s="76">
        <f t="shared" si="4"/>
        <v>0</v>
      </c>
    </row>
    <row r="9" spans="1:10" ht="27.95" customHeight="1">
      <c r="A9" s="19" t="s">
        <v>132</v>
      </c>
      <c r="B9" s="77">
        <v>0</v>
      </c>
      <c r="C9" s="77">
        <v>0</v>
      </c>
      <c r="D9" s="77">
        <v>0</v>
      </c>
      <c r="E9" s="77">
        <v>0</v>
      </c>
      <c r="F9" s="77">
        <v>0</v>
      </c>
      <c r="G9" s="77">
        <v>0</v>
      </c>
      <c r="H9" s="77">
        <v>0</v>
      </c>
      <c r="I9" s="77">
        <v>0</v>
      </c>
      <c r="J9" s="77">
        <v>0</v>
      </c>
    </row>
    <row r="10" spans="1:10" ht="27.95" customHeight="1">
      <c r="A10" s="19" t="s">
        <v>133</v>
      </c>
      <c r="B10" s="77">
        <v>3000</v>
      </c>
      <c r="C10" s="77">
        <v>50000</v>
      </c>
      <c r="D10" s="77">
        <v>0</v>
      </c>
      <c r="E10" s="77">
        <v>0</v>
      </c>
      <c r="F10" s="77">
        <v>0</v>
      </c>
      <c r="G10" s="77">
        <v>0</v>
      </c>
      <c r="H10" s="77">
        <v>3000</v>
      </c>
      <c r="I10" s="77">
        <v>50000</v>
      </c>
      <c r="J10" s="77">
        <v>0</v>
      </c>
    </row>
    <row r="11" spans="1:10" s="5" customFormat="1" ht="27.95" customHeight="1">
      <c r="A11" s="16" t="s">
        <v>134</v>
      </c>
      <c r="B11" s="76">
        <v>0</v>
      </c>
      <c r="C11" s="76">
        <v>15000</v>
      </c>
      <c r="D11" s="76">
        <v>0</v>
      </c>
      <c r="E11" s="76">
        <v>0</v>
      </c>
      <c r="F11" s="76">
        <v>0</v>
      </c>
      <c r="G11" s="76">
        <v>0</v>
      </c>
      <c r="H11" s="76">
        <v>0</v>
      </c>
      <c r="I11" s="76">
        <v>15000</v>
      </c>
      <c r="J11" s="76">
        <v>0</v>
      </c>
    </row>
    <row r="12" spans="1:10" s="5" customFormat="1" ht="27.95" customHeight="1">
      <c r="A12" s="16" t="s">
        <v>135</v>
      </c>
      <c r="B12" s="76">
        <v>0</v>
      </c>
      <c r="C12" s="76">
        <v>195400</v>
      </c>
      <c r="D12" s="76">
        <v>0</v>
      </c>
      <c r="E12" s="76">
        <v>0</v>
      </c>
      <c r="F12" s="76">
        <v>59100</v>
      </c>
      <c r="G12" s="76">
        <v>0</v>
      </c>
      <c r="H12" s="76">
        <v>0</v>
      </c>
      <c r="I12" s="76">
        <v>254500</v>
      </c>
      <c r="J12" s="76">
        <v>0</v>
      </c>
    </row>
    <row r="13" spans="1:10" s="5" customFormat="1" ht="27.95" customHeight="1">
      <c r="A13" s="16" t="s">
        <v>136</v>
      </c>
      <c r="B13" s="76">
        <v>0</v>
      </c>
      <c r="C13" s="76">
        <v>0</v>
      </c>
      <c r="D13" s="76">
        <v>0</v>
      </c>
      <c r="E13" s="76">
        <v>0</v>
      </c>
      <c r="F13" s="76">
        <v>0</v>
      </c>
      <c r="G13" s="76">
        <v>0</v>
      </c>
      <c r="H13" s="76">
        <v>0</v>
      </c>
      <c r="I13" s="76">
        <v>0</v>
      </c>
      <c r="J13" s="76">
        <v>0</v>
      </c>
    </row>
    <row r="14" spans="1:10" s="5" customFormat="1" ht="27.95" customHeight="1">
      <c r="A14" s="16" t="s">
        <v>137</v>
      </c>
      <c r="B14" s="76">
        <v>0</v>
      </c>
      <c r="C14" s="76">
        <v>0</v>
      </c>
      <c r="D14" s="76">
        <v>0</v>
      </c>
      <c r="E14" s="76">
        <v>0</v>
      </c>
      <c r="F14" s="76">
        <v>0</v>
      </c>
      <c r="G14" s="76">
        <v>0</v>
      </c>
      <c r="H14" s="76">
        <v>0</v>
      </c>
      <c r="I14" s="76">
        <v>0</v>
      </c>
      <c r="J14" s="76">
        <v>0</v>
      </c>
    </row>
    <row r="15" spans="1:10" s="5" customFormat="1" ht="27.95" customHeight="1">
      <c r="A15" s="16" t="s">
        <v>138</v>
      </c>
      <c r="B15" s="76">
        <v>17947</v>
      </c>
      <c r="C15" s="76">
        <v>0</v>
      </c>
      <c r="D15" s="76">
        <v>0</v>
      </c>
      <c r="E15" s="76">
        <v>0</v>
      </c>
      <c r="F15" s="76">
        <v>0</v>
      </c>
      <c r="G15" s="76">
        <v>0</v>
      </c>
      <c r="H15" s="76">
        <v>17947</v>
      </c>
      <c r="I15" s="76">
        <v>0</v>
      </c>
      <c r="J15" s="76">
        <v>0</v>
      </c>
    </row>
    <row r="16" spans="1:10" s="5" customFormat="1" ht="27.95" customHeight="1">
      <c r="A16" s="16" t="s">
        <v>139</v>
      </c>
      <c r="B16" s="76">
        <f>B17+B22+B23+B24+B25+B26</f>
        <v>20946.732450685711</v>
      </c>
      <c r="C16" s="76">
        <f t="shared" ref="C16:J16" si="5">C17+C22+C23+C24+C25+C26</f>
        <v>260399.9</v>
      </c>
      <c r="D16" s="76">
        <f t="shared" si="5"/>
        <v>0</v>
      </c>
      <c r="E16" s="76">
        <f t="shared" si="5"/>
        <v>0</v>
      </c>
      <c r="F16" s="76">
        <f t="shared" si="5"/>
        <v>59100</v>
      </c>
      <c r="G16" s="76">
        <f t="shared" si="5"/>
        <v>0</v>
      </c>
      <c r="H16" s="76">
        <f>H17+H22+H23+H24+H25+H26</f>
        <v>20946.732450685711</v>
      </c>
      <c r="I16" s="76">
        <f t="shared" si="5"/>
        <v>319499.90000000002</v>
      </c>
      <c r="J16" s="76">
        <f t="shared" si="5"/>
        <v>0</v>
      </c>
    </row>
    <row r="17" spans="1:10" s="5" customFormat="1" ht="27.95" customHeight="1">
      <c r="A17" s="16" t="s">
        <v>140</v>
      </c>
      <c r="B17" s="76">
        <f>SUM(B18:B21)</f>
        <v>20946.732450685711</v>
      </c>
      <c r="C17" s="76">
        <f>SUM(C18:C21)</f>
        <v>64999.9</v>
      </c>
      <c r="D17" s="76">
        <f t="shared" ref="D17:J17" si="6">SUM(D18:D21)</f>
        <v>0</v>
      </c>
      <c r="E17" s="76">
        <f t="shared" si="6"/>
        <v>0</v>
      </c>
      <c r="F17" s="76">
        <f t="shared" si="6"/>
        <v>0</v>
      </c>
      <c r="G17" s="76">
        <f t="shared" si="6"/>
        <v>0</v>
      </c>
      <c r="H17" s="76">
        <f>SUM(H18:H21)</f>
        <v>20946.732450685711</v>
      </c>
      <c r="I17" s="76">
        <f>SUM(I18:I21)</f>
        <v>64999.9</v>
      </c>
      <c r="J17" s="76">
        <f t="shared" si="6"/>
        <v>0</v>
      </c>
    </row>
    <row r="18" spans="1:10" ht="27.95" customHeight="1">
      <c r="A18" s="19" t="s">
        <v>141</v>
      </c>
      <c r="B18" s="77">
        <v>9472.5337506857104</v>
      </c>
      <c r="C18" s="77">
        <v>0</v>
      </c>
      <c r="D18" s="78">
        <v>0</v>
      </c>
      <c r="E18" s="77">
        <v>0</v>
      </c>
      <c r="F18" s="77">
        <v>0</v>
      </c>
      <c r="G18" s="77">
        <v>0</v>
      </c>
      <c r="H18" s="77">
        <v>9472.5337506857104</v>
      </c>
      <c r="I18" s="77">
        <v>0</v>
      </c>
      <c r="J18" s="75">
        <v>0</v>
      </c>
    </row>
    <row r="19" spans="1:10" ht="27.95" customHeight="1">
      <c r="A19" s="19" t="s">
        <v>142</v>
      </c>
      <c r="B19" s="77">
        <v>9879.8804999999993</v>
      </c>
      <c r="C19" s="77">
        <v>57710.400000000001</v>
      </c>
      <c r="D19" s="78">
        <v>0</v>
      </c>
      <c r="E19" s="77">
        <v>0</v>
      </c>
      <c r="F19" s="77">
        <v>0</v>
      </c>
      <c r="G19" s="77">
        <v>0</v>
      </c>
      <c r="H19" s="77">
        <v>9879.8804999999993</v>
      </c>
      <c r="I19" s="77">
        <v>57710.400000000001</v>
      </c>
      <c r="J19" s="75">
        <v>0</v>
      </c>
    </row>
    <row r="20" spans="1:10" ht="27.95" customHeight="1">
      <c r="A20" s="19" t="s">
        <v>143</v>
      </c>
      <c r="B20" s="77">
        <v>994.31820000000005</v>
      </c>
      <c r="C20" s="77">
        <v>7289.5</v>
      </c>
      <c r="D20" s="78">
        <v>0</v>
      </c>
      <c r="E20" s="77">
        <v>0</v>
      </c>
      <c r="F20" s="77">
        <v>0</v>
      </c>
      <c r="G20" s="77">
        <v>0</v>
      </c>
      <c r="H20" s="77">
        <v>994.31820000000005</v>
      </c>
      <c r="I20" s="77">
        <v>7289.5</v>
      </c>
      <c r="J20" s="75">
        <v>0</v>
      </c>
    </row>
    <row r="21" spans="1:10" ht="27.95" customHeight="1">
      <c r="A21" s="19" t="s">
        <v>144</v>
      </c>
      <c r="B21" s="77">
        <v>600</v>
      </c>
      <c r="C21" s="77">
        <v>0</v>
      </c>
      <c r="D21" s="78">
        <v>0</v>
      </c>
      <c r="E21" s="77">
        <v>0</v>
      </c>
      <c r="F21" s="77">
        <v>0</v>
      </c>
      <c r="G21" s="77">
        <v>0</v>
      </c>
      <c r="H21" s="77">
        <v>600</v>
      </c>
      <c r="I21" s="77">
        <v>0</v>
      </c>
      <c r="J21" s="75">
        <v>0</v>
      </c>
    </row>
    <row r="22" spans="1:10" s="5" customFormat="1" ht="27.95" customHeight="1">
      <c r="A22" s="16" t="s">
        <v>145</v>
      </c>
      <c r="B22" s="77">
        <v>0</v>
      </c>
      <c r="C22" s="77">
        <v>0</v>
      </c>
      <c r="D22" s="78">
        <v>0</v>
      </c>
      <c r="E22" s="77">
        <v>0</v>
      </c>
      <c r="F22" s="77">
        <v>0</v>
      </c>
      <c r="G22" s="77">
        <v>0</v>
      </c>
      <c r="H22" s="77">
        <v>0</v>
      </c>
      <c r="I22" s="77">
        <v>0</v>
      </c>
      <c r="J22" s="75">
        <v>0</v>
      </c>
    </row>
    <row r="23" spans="1:10" s="5" customFormat="1" ht="27.75" customHeight="1">
      <c r="A23" s="16" t="s">
        <v>146</v>
      </c>
      <c r="B23" s="77">
        <v>0</v>
      </c>
      <c r="C23" s="77">
        <v>0</v>
      </c>
      <c r="D23" s="78">
        <v>0</v>
      </c>
      <c r="E23" s="77">
        <v>0</v>
      </c>
      <c r="F23" s="77">
        <v>0</v>
      </c>
      <c r="G23" s="77">
        <v>0</v>
      </c>
      <c r="H23" s="77">
        <v>0</v>
      </c>
      <c r="I23" s="77">
        <v>0</v>
      </c>
      <c r="J23" s="75">
        <v>0</v>
      </c>
    </row>
    <row r="24" spans="1:10" s="5" customFormat="1" ht="27.75" customHeight="1">
      <c r="A24" s="16" t="s">
        <v>147</v>
      </c>
      <c r="B24" s="77">
        <v>0</v>
      </c>
      <c r="C24" s="76">
        <v>195400</v>
      </c>
      <c r="D24" s="78">
        <v>0</v>
      </c>
      <c r="E24" s="77">
        <v>0</v>
      </c>
      <c r="F24" s="76">
        <v>59100</v>
      </c>
      <c r="G24" s="77">
        <v>0</v>
      </c>
      <c r="H24" s="77">
        <v>0</v>
      </c>
      <c r="I24" s="76">
        <v>254500</v>
      </c>
      <c r="J24" s="75">
        <v>0</v>
      </c>
    </row>
    <row r="25" spans="1:10" s="5" customFormat="1" ht="27.95" customHeight="1">
      <c r="A25" s="16" t="s">
        <v>148</v>
      </c>
      <c r="B25" s="77">
        <v>0</v>
      </c>
      <c r="C25" s="76">
        <v>0</v>
      </c>
      <c r="D25" s="78">
        <v>0</v>
      </c>
      <c r="E25" s="77">
        <v>0</v>
      </c>
      <c r="F25" s="76">
        <v>0</v>
      </c>
      <c r="G25" s="77">
        <v>0</v>
      </c>
      <c r="H25" s="77">
        <v>0</v>
      </c>
      <c r="I25" s="76">
        <v>0</v>
      </c>
      <c r="J25" s="75">
        <v>0</v>
      </c>
    </row>
    <row r="26" spans="1:10" s="5" customFormat="1" ht="27.95" customHeight="1">
      <c r="A26" s="16" t="s">
        <v>149</v>
      </c>
      <c r="B26" s="77">
        <v>0</v>
      </c>
      <c r="C26" s="76">
        <v>0</v>
      </c>
      <c r="D26" s="78">
        <v>0</v>
      </c>
      <c r="E26" s="77">
        <v>0</v>
      </c>
      <c r="F26" s="76">
        <v>0</v>
      </c>
      <c r="G26" s="77">
        <v>0</v>
      </c>
      <c r="H26" s="77">
        <v>0</v>
      </c>
      <c r="I26" s="76">
        <v>0</v>
      </c>
      <c r="J26" s="75">
        <v>0</v>
      </c>
    </row>
    <row r="27" spans="1:10" s="5" customFormat="1" ht="27.95" customHeight="1">
      <c r="A27" s="16" t="s">
        <v>150</v>
      </c>
      <c r="B27" s="77">
        <v>0</v>
      </c>
      <c r="C27" s="76">
        <v>0</v>
      </c>
      <c r="D27" s="76">
        <v>0</v>
      </c>
      <c r="E27" s="76">
        <v>0</v>
      </c>
      <c r="F27" s="76">
        <v>0</v>
      </c>
      <c r="G27" s="77">
        <v>0</v>
      </c>
      <c r="H27" s="77">
        <v>0</v>
      </c>
      <c r="I27" s="76">
        <v>0</v>
      </c>
      <c r="J27" s="75">
        <v>0</v>
      </c>
    </row>
  </sheetData>
  <mergeCells count="5">
    <mergeCell ref="A4:A5"/>
    <mergeCell ref="E4:G4"/>
    <mergeCell ref="B4:D4"/>
    <mergeCell ref="H4:J4"/>
    <mergeCell ref="A2:J2"/>
  </mergeCells>
  <phoneticPr fontId="27" type="noConversion"/>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附件1</vt:lpstr>
      <vt:lpstr>附件2</vt:lpstr>
      <vt:lpstr>附件3</vt:lpstr>
      <vt:lpstr>Sheet1</vt:lpstr>
      <vt:lpstr>附件3!Print_Area</vt:lpstr>
      <vt:lpstr>附件1!Print_Titles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sxgwh-dn-001</cp:lastModifiedBy>
  <cp:lastPrinted>2023-09-05T07:15:12Z</cp:lastPrinted>
  <dcterms:created xsi:type="dcterms:W3CDTF">2021-04-08T02:24:00Z</dcterms:created>
  <dcterms:modified xsi:type="dcterms:W3CDTF">2023-09-11T03:56:27Z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297E0528CEEB488F9FF306D4FA27BC50</vt:lpwstr>
  </property>
</Properties>
</file>